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0" i="1" l="1"/>
  <c r="H89" i="1"/>
  <c r="H88" i="1"/>
  <c r="G87" i="1"/>
  <c r="F87" i="1"/>
  <c r="E87" i="1"/>
  <c r="H86" i="1"/>
  <c r="H85" i="1"/>
  <c r="H84" i="1"/>
  <c r="H82" i="1"/>
  <c r="H81" i="1"/>
  <c r="G80" i="1"/>
  <c r="F80" i="1"/>
  <c r="E80" i="1"/>
  <c r="D80" i="1"/>
  <c r="H79" i="1"/>
  <c r="H78" i="1"/>
  <c r="H77" i="1"/>
  <c r="H76" i="1"/>
  <c r="H75" i="1"/>
  <c r="H74" i="1"/>
  <c r="H73" i="1"/>
  <c r="H72" i="1"/>
  <c r="H71" i="1"/>
  <c r="H70" i="1"/>
  <c r="H69" i="1"/>
  <c r="H68" i="1"/>
  <c r="G67" i="1"/>
  <c r="F67" i="1"/>
  <c r="F65" i="1" s="1"/>
  <c r="E67" i="1"/>
  <c r="E65" i="1" s="1"/>
  <c r="D67" i="1"/>
  <c r="G66" i="1"/>
  <c r="F66" i="1"/>
  <c r="E66" i="1"/>
  <c r="D66" i="1"/>
  <c r="G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F17" i="1"/>
  <c r="E17" i="1"/>
  <c r="H16" i="1"/>
  <c r="H14" i="1"/>
  <c r="H13" i="1"/>
  <c r="H12" i="1"/>
  <c r="H10" i="1" s="1"/>
  <c r="H11" i="1"/>
  <c r="H9" i="1" s="1"/>
  <c r="G10" i="1"/>
  <c r="G7" i="1" s="1"/>
  <c r="F10" i="1"/>
  <c r="E10" i="1"/>
  <c r="D10" i="1"/>
  <c r="D7" i="1" s="1"/>
  <c r="G9" i="1"/>
  <c r="F9" i="1"/>
  <c r="E9" i="1"/>
  <c r="D9" i="1"/>
  <c r="F7" i="1"/>
  <c r="E7" i="1" l="1"/>
  <c r="H7" i="1" s="1"/>
  <c r="H66" i="1"/>
  <c r="H67" i="1"/>
  <c r="H17" i="1"/>
  <c r="D65" i="1"/>
  <c r="H65" i="1" s="1"/>
  <c r="C85" i="1"/>
  <c r="E91" i="1"/>
  <c r="G91" i="1"/>
  <c r="F91" i="1"/>
  <c r="H80" i="1"/>
  <c r="H87" i="1"/>
  <c r="D91" i="1" l="1"/>
  <c r="H91" i="1" s="1"/>
</calcChain>
</file>

<file path=xl/sharedStrings.xml><?xml version="1.0" encoding="utf-8"?>
<sst xmlns="http://schemas.openxmlformats.org/spreadsheetml/2006/main" count="190" uniqueCount="119">
  <si>
    <t>Поквартальная сводная программа (план) текущего ремонта на 2014 год</t>
  </si>
  <si>
    <t>Код</t>
  </si>
  <si>
    <t>Наименование работ</t>
  </si>
  <si>
    <t>ед.изм.</t>
  </si>
  <si>
    <t>Квартал</t>
  </si>
  <si>
    <t>Итого</t>
  </si>
  <si>
    <t>I</t>
  </si>
  <si>
    <t>II</t>
  </si>
  <si>
    <t>III</t>
  </si>
  <si>
    <t>IV</t>
  </si>
  <si>
    <t>I.</t>
  </si>
  <si>
    <t>ОБЩЕСТРОИТЕЛЬНЫЕ РАБОТЫ</t>
  </si>
  <si>
    <t xml:space="preserve">  ми    </t>
  </si>
  <si>
    <t>Ремонт кровли (А.П.)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</si>
  <si>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</si>
  <si>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</si>
  <si>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</si>
  <si>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</si>
  <si>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</si>
  <si>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</si>
  <si>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</si>
  <si>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</si>
  <si>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</si>
  <si>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</si>
  <si>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</si>
  <si>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</si>
  <si>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</si>
  <si>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</si>
  <si>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</si>
  <si>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</si>
  <si>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</si>
  <si>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</si>
  <si>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</si>
  <si>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</si>
  <si>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</si>
  <si>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</si>
  <si>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</si>
  <si>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</si>
  <si>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</si>
  <si>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</si>
  <si>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</si>
  <si>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</si>
  <si>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</si>
  <si>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</si>
  <si>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</si>
  <si>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</si>
  <si>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</si>
  <si>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</si>
  <si>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</si>
  <si>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</si>
  <si>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</si>
  <si>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</si>
  <si>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</si>
  <si>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</si>
  <si>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</si>
  <si>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</si>
  <si>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</si>
  <si>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</si>
  <si>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заплонений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</si>
  <si>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</si>
  <si>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</si>
  <si>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</si>
  <si>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</si>
  <si>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</si>
  <si>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</si>
  <si>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</si>
  <si>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</si>
  <si>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</si>
  <si>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</si>
  <si>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</si>
  <si>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</si>
  <si>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</si>
  <si>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</si>
  <si>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</si>
  <si>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</si>
  <si>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</si>
  <si>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</si>
  <si>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</si>
  <si>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</si>
  <si>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</si>
  <si>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</si>
  <si>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</si>
  <si>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</si>
  <si>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</si>
  <si>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</si>
  <si>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</si>
  <si>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</si>
  <si>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</si>
  <si>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</si>
  <si>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</si>
  <si>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</si>
  <si>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</si>
  <si>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</si>
  <si>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</si>
  <si>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</si>
  <si>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</si>
  <si>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</si>
  <si>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</si>
  <si>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</si>
  <si>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</si>
  <si>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</si>
  <si>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</si>
  <si>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</si>
  <si>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</si>
  <si>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</si>
  <si>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</si>
  <si>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</si>
  <si>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</si>
  <si>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29</t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</si>
  <si>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</si>
  <si>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30</t>
  </si>
  <si>
    <t>Аварийно-восстановительные работы (не менее 10%)</t>
  </si>
  <si>
    <t>ИТОГО ПО ТЕКУЩЕМУ РЕМОНТУ:</t>
  </si>
  <si>
    <t>Начальник ППО ООО "ЖКС Кронштадтского района"</t>
  </si>
  <si>
    <t>Н.И. Олонова</t>
  </si>
  <si>
    <t xml:space="preserve">Согласовано начальник ОТК за СЖФ Кронштадтского РЖА </t>
  </si>
  <si>
    <t>Ж.В. Рослова</t>
  </si>
  <si>
    <t>311-35-52</t>
  </si>
  <si>
    <t>С.М. Мелентьева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</si>
</sst>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/>
    <xf numFmtId="49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" fillId="0" borderId="0" xfId="0" applyFont="1" applyFill="1" applyBorder="1"/>
    <xf numFmtId="0" fontId="9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/>
    <xf numFmtId="0" fontId="9" fillId="0" borderId="11" xfId="0" applyFont="1" applyFill="1" applyBorder="1"/>
    <xf numFmtId="0" fontId="7" fillId="0" borderId="11" xfId="0" applyFont="1" applyFill="1" applyBorder="1"/>
    <xf numFmtId="0" fontId="9" fillId="0" borderId="18" xfId="0" applyFont="1" applyFill="1" applyBorder="1"/>
    <xf numFmtId="0" fontId="7" fillId="0" borderId="18" xfId="0" applyFont="1" applyFill="1" applyBorder="1"/>
    <xf numFmtId="2" fontId="7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/>
    <xf numFmtId="0" fontId="7" fillId="0" borderId="16" xfId="0" applyFont="1" applyFill="1" applyBorder="1"/>
    <xf numFmtId="0" fontId="9" fillId="0" borderId="15" xfId="0" applyFont="1" applyFill="1" applyBorder="1"/>
    <xf numFmtId="0" fontId="7" fillId="0" borderId="15" xfId="0" applyFont="1" applyFill="1" applyBorder="1"/>
    <xf numFmtId="164" fontId="7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3" xfId="0" applyFont="1" applyFill="1" applyBorder="1"/>
    <xf numFmtId="0" fontId="7" fillId="0" borderId="23" xfId="0" applyFont="1" applyFill="1" applyBorder="1"/>
    <xf numFmtId="166" fontId="9" fillId="0" borderId="23" xfId="0" applyNumberFormat="1" applyFont="1" applyFill="1" applyBorder="1"/>
    <xf numFmtId="0" fontId="7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/>
    </xf>
    <xf numFmtId="164" fontId="9" fillId="0" borderId="20" xfId="0" applyNumberFormat="1" applyFont="1" applyFill="1" applyBorder="1"/>
    <xf numFmtId="165" fontId="9" fillId="0" borderId="20" xfId="0" applyNumberFormat="1" applyFont="1" applyFill="1" applyBorder="1"/>
    <xf numFmtId="49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7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3" fillId="0" borderId="0" xfId="0" applyFont="1" applyFill="1"/>
    <xf numFmtId="0" fontId="7" fillId="0" borderId="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left" vertical="center" wrapText="1"/>
    </xf>
    <xf numFmtId="2" fontId="11" fillId="0" borderId="20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workbookViewId="0">
      <selection activeCell="C11" sqref="C11"/>
    </sheetView>
  </sheetViews>
  <sheetFormatPr defaultColWidth="8.85546875" defaultRowHeight="12.75" x14ac:dyDescent="0.2"/>
  <cols>
    <col min="1" max="1" width="6.28515625" style="3" customWidth="1"/>
    <col min="2" max="2" width="72.85546875" style="3" customWidth="1"/>
    <col min="3" max="3" width="11.85546875" style="3" customWidth="1"/>
    <col min="4" max="5" width="19.140625" style="85" customWidth="1"/>
    <col min="6" max="7" width="19.140625" style="3" customWidth="1"/>
    <col min="8" max="8" width="13.85546875" style="3" customWidth="1"/>
    <col min="9" max="16384" width="8.85546875" style="3"/>
  </cols>
  <sheetData>
    <row r="1" spans="1:8" x14ac:dyDescent="0.2">
      <c r="A1" s="2"/>
      <c r="D1" s="4"/>
      <c r="E1" s="4"/>
      <c r="F1" s="5"/>
      <c r="G1" s="5"/>
      <c r="H1" s="5"/>
    </row>
    <row r="2" spans="1:8" ht="18.75" x14ac:dyDescent="0.3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3.5" thickBot="1" x14ac:dyDescent="0.25">
      <c r="A3" s="2"/>
      <c r="D3" s="4"/>
      <c r="E3" s="4"/>
      <c r="F3" s="5"/>
      <c r="G3" s="5"/>
      <c r="H3" s="5"/>
    </row>
    <row r="4" spans="1:8" ht="15.75" x14ac:dyDescent="0.2">
      <c r="A4" s="123" t="s">
        <v>1</v>
      </c>
      <c r="B4" s="126" t="s">
        <v>2</v>
      </c>
      <c r="C4" s="129" t="s">
        <v>3</v>
      </c>
      <c r="D4" s="132" t="s">
        <v>4</v>
      </c>
      <c r="E4" s="132"/>
      <c r="F4" s="132"/>
      <c r="G4" s="132"/>
      <c r="H4" s="133" t="s">
        <v>5</v>
      </c>
    </row>
    <row r="5" spans="1:8" x14ac:dyDescent="0.2">
      <c r="A5" s="124"/>
      <c r="B5" s="127"/>
      <c r="C5" s="130"/>
      <c r="D5" s="132" t="s">
        <v>6</v>
      </c>
      <c r="E5" s="133" t="s">
        <v>7</v>
      </c>
      <c r="F5" s="133" t="s">
        <v>8</v>
      </c>
      <c r="G5" s="133" t="s">
        <v>9</v>
      </c>
      <c r="H5" s="133"/>
    </row>
    <row r="6" spans="1:8" ht="13.5" thickBot="1" x14ac:dyDescent="0.25">
      <c r="A6" s="125"/>
      <c r="B6" s="128"/>
      <c r="C6" s="131"/>
      <c r="D6" s="132"/>
      <c r="E6" s="133"/>
      <c r="F6" s="133"/>
      <c r="G6" s="133"/>
      <c r="H6" s="133"/>
    </row>
    <row r="7" spans="1:8" ht="15.75" thickBot="1" x14ac:dyDescent="0.3">
      <c r="A7" s="6" t="s">
        <v>10</v>
      </c>
      <c r="B7" s="7" t="s">
        <v>11</v>
      </c>
      <c r="C7" s="8" t="s">
        <v>12</v>
      </c>
      <c r="D7" s="9">
        <f>D10+D17+D30+D32+D34+D38+D40+D44+D46+D48+D58+D60+D62+D42+D50+D36</f>
        <v>2613.1200000000003</v>
      </c>
      <c r="E7" s="10">
        <f t="shared" ref="E7:G7" si="0">E10+E17+E30+E32+E34+E38+E40+E44+E46+E48+E58+E60+E62+E42+E50+E36</f>
        <v>11765.276449999999</v>
      </c>
      <c r="F7" s="10">
        <f t="shared" si="0"/>
        <v>10562.28313</v>
      </c>
      <c r="G7" s="10">
        <f t="shared" si="0"/>
        <v>6164.6080000000002</v>
      </c>
      <c r="H7" s="9">
        <f>SUM(D7:G7)</f>
        <v>31105.28758</v>
      </c>
    </row>
    <row r="8" spans="1:8" ht="15" x14ac:dyDescent="0.25">
      <c r="A8" s="90">
        <v>1</v>
      </c>
      <c r="B8" s="11" t="s">
        <v>13</v>
      </c>
      <c r="C8" s="12"/>
      <c r="D8" s="13"/>
      <c r="E8" s="13"/>
      <c r="F8" s="13"/>
      <c r="G8" s="13"/>
      <c r="H8" s="13"/>
    </row>
    <row r="9" spans="1:8" ht="15" x14ac:dyDescent="0.25">
      <c r="A9" s="118"/>
      <c r="B9" s="14"/>
      <c r="C9" s="15" t="s">
        <v>14</v>
      </c>
      <c r="D9" s="16">
        <f>D11+D13</f>
        <v>4.2499999999999996E-2</v>
      </c>
      <c r="E9" s="16">
        <f t="shared" ref="E9:H10" si="1">E11+E13</f>
        <v>0.63500000000000001</v>
      </c>
      <c r="F9" s="16">
        <f t="shared" si="1"/>
        <v>0.63500000000000001</v>
      </c>
      <c r="G9" s="16">
        <f t="shared" si="1"/>
        <v>0.26250000000000001</v>
      </c>
      <c r="H9" s="16">
        <f t="shared" si="1"/>
        <v>1.575</v>
      </c>
    </row>
    <row r="10" spans="1:8" ht="15" x14ac:dyDescent="0.25">
      <c r="A10" s="99"/>
      <c r="B10" s="17" t="s">
        <v>15</v>
      </c>
      <c r="C10" s="15" t="s">
        <v>16</v>
      </c>
      <c r="D10" s="16">
        <f>D12+D14</f>
        <v>18.995999999999999</v>
      </c>
      <c r="E10" s="16">
        <f t="shared" si="1"/>
        <v>265.99400000000003</v>
      </c>
      <c r="F10" s="16">
        <f t="shared" si="1"/>
        <v>265.99400000000003</v>
      </c>
      <c r="G10" s="16">
        <f t="shared" si="1"/>
        <v>110.217</v>
      </c>
      <c r="H10" s="16">
        <f t="shared" si="1"/>
        <v>661.20100000000002</v>
      </c>
    </row>
    <row r="11" spans="1:8" ht="15" x14ac:dyDescent="0.25">
      <c r="A11" s="98" t="s">
        <v>17</v>
      </c>
      <c r="B11" s="100" t="s">
        <v>18</v>
      </c>
      <c r="C11" s="15" t="s">
        <v>14</v>
      </c>
      <c r="D11" s="16">
        <v>3.1199999999999999E-2</v>
      </c>
      <c r="E11" s="16">
        <v>0.4123</v>
      </c>
      <c r="F11" s="16">
        <v>0.4123</v>
      </c>
      <c r="G11" s="16">
        <v>0.17119999999999999</v>
      </c>
      <c r="H11" s="18">
        <f>SUM(D11:G11)</f>
        <v>1.0269999999999999</v>
      </c>
    </row>
    <row r="12" spans="1:8" ht="15" x14ac:dyDescent="0.25">
      <c r="A12" s="99"/>
      <c r="B12" s="101"/>
      <c r="C12" s="15" t="s">
        <v>16</v>
      </c>
      <c r="D12" s="16">
        <v>16.692</v>
      </c>
      <c r="E12" s="16">
        <v>220.5805</v>
      </c>
      <c r="F12" s="16">
        <v>220.5805</v>
      </c>
      <c r="G12" s="16">
        <v>91.591999999999999</v>
      </c>
      <c r="H12" s="18">
        <f>SUM(D12:G12)</f>
        <v>549.44500000000005</v>
      </c>
    </row>
    <row r="13" spans="1:8" ht="15" x14ac:dyDescent="0.25">
      <c r="A13" s="103" t="s">
        <v>19</v>
      </c>
      <c r="B13" s="100" t="s">
        <v>20</v>
      </c>
      <c r="C13" s="15" t="s">
        <v>14</v>
      </c>
      <c r="D13" s="18">
        <v>1.1299999999999999E-2</v>
      </c>
      <c r="E13" s="16">
        <v>0.22270000000000001</v>
      </c>
      <c r="F13" s="15">
        <v>0.22270000000000001</v>
      </c>
      <c r="G13" s="18">
        <v>9.1300000000000006E-2</v>
      </c>
      <c r="H13" s="18">
        <f>SUM(D13:G13)</f>
        <v>0.54800000000000004</v>
      </c>
    </row>
    <row r="14" spans="1:8" ht="15" x14ac:dyDescent="0.25">
      <c r="A14" s="119"/>
      <c r="B14" s="101"/>
      <c r="C14" s="15" t="s">
        <v>16</v>
      </c>
      <c r="D14" s="18">
        <v>2.3039999999999998</v>
      </c>
      <c r="E14" s="16">
        <v>45.413499999999999</v>
      </c>
      <c r="F14" s="15">
        <v>45.413499999999999</v>
      </c>
      <c r="G14" s="18">
        <v>18.625</v>
      </c>
      <c r="H14" s="18">
        <f>SUM(D14:G14)</f>
        <v>111.756</v>
      </c>
    </row>
    <row r="15" spans="1:8" ht="15.75" thickBot="1" x14ac:dyDescent="0.3">
      <c r="A15" s="19" t="s">
        <v>21</v>
      </c>
      <c r="B15" s="20" t="s">
        <v>22</v>
      </c>
      <c r="C15" s="21" t="s">
        <v>16</v>
      </c>
      <c r="D15" s="18"/>
      <c r="E15" s="22"/>
      <c r="F15" s="21"/>
      <c r="G15" s="23"/>
      <c r="H15" s="18"/>
    </row>
    <row r="16" spans="1:8" ht="15" x14ac:dyDescent="0.25">
      <c r="A16" s="120" t="s">
        <v>23</v>
      </c>
      <c r="B16" s="108" t="s">
        <v>24</v>
      </c>
      <c r="C16" s="24" t="s">
        <v>25</v>
      </c>
      <c r="D16" s="18"/>
      <c r="E16" s="25">
        <v>1</v>
      </c>
      <c r="F16" s="25">
        <v>1</v>
      </c>
      <c r="G16" s="25"/>
      <c r="H16" s="18">
        <f t="shared" ref="H16:H23" si="2">SUM(E16:G16)</f>
        <v>2</v>
      </c>
    </row>
    <row r="17" spans="1:11" ht="15" x14ac:dyDescent="0.25">
      <c r="A17" s="113"/>
      <c r="B17" s="121"/>
      <c r="C17" s="26" t="s">
        <v>16</v>
      </c>
      <c r="D17" s="27"/>
      <c r="E17" s="16">
        <f>E19+E21+E23</f>
        <v>86.985799999999998</v>
      </c>
      <c r="F17" s="16">
        <f>F19</f>
        <v>90.709879999999998</v>
      </c>
      <c r="G17" s="16"/>
      <c r="H17" s="27">
        <f t="shared" si="2"/>
        <v>177.69567999999998</v>
      </c>
    </row>
    <row r="18" spans="1:11" ht="15" x14ac:dyDescent="0.25">
      <c r="A18" s="112" t="s">
        <v>26</v>
      </c>
      <c r="B18" s="114" t="s">
        <v>27</v>
      </c>
      <c r="C18" s="15" t="s">
        <v>28</v>
      </c>
      <c r="D18" s="18"/>
      <c r="E18" s="16">
        <v>31.6</v>
      </c>
      <c r="F18" s="15">
        <v>59.56</v>
      </c>
      <c r="G18" s="18"/>
      <c r="H18" s="18">
        <f t="shared" si="2"/>
        <v>91.16</v>
      </c>
    </row>
    <row r="19" spans="1:11" ht="15" x14ac:dyDescent="0.25">
      <c r="A19" s="113"/>
      <c r="B19" s="115"/>
      <c r="C19" s="15" t="s">
        <v>16</v>
      </c>
      <c r="D19" s="18"/>
      <c r="E19" s="16">
        <v>48.126800000000003</v>
      </c>
      <c r="F19" s="15">
        <v>90.709879999999998</v>
      </c>
      <c r="G19" s="18"/>
      <c r="H19" s="18">
        <f t="shared" si="2"/>
        <v>138.83668</v>
      </c>
    </row>
    <row r="20" spans="1:11" ht="15" x14ac:dyDescent="0.25">
      <c r="A20" s="112" t="s">
        <v>29</v>
      </c>
      <c r="B20" s="116" t="s">
        <v>30</v>
      </c>
      <c r="C20" s="15" t="s">
        <v>31</v>
      </c>
      <c r="D20" s="18"/>
      <c r="E20" s="16">
        <v>81</v>
      </c>
      <c r="F20" s="15"/>
      <c r="G20" s="18"/>
      <c r="H20" s="18">
        <f t="shared" si="2"/>
        <v>81</v>
      </c>
    </row>
    <row r="21" spans="1:11" ht="15" x14ac:dyDescent="0.25">
      <c r="A21" s="113"/>
      <c r="B21" s="117"/>
      <c r="C21" s="15" t="s">
        <v>16</v>
      </c>
      <c r="D21" s="18"/>
      <c r="E21" s="16">
        <v>35.396999999999998</v>
      </c>
      <c r="F21" s="15"/>
      <c r="G21" s="18"/>
      <c r="H21" s="18">
        <f t="shared" si="2"/>
        <v>35.396999999999998</v>
      </c>
    </row>
    <row r="22" spans="1:11" ht="15" x14ac:dyDescent="0.25">
      <c r="A22" s="112" t="s">
        <v>32</v>
      </c>
      <c r="B22" s="116" t="s">
        <v>33</v>
      </c>
      <c r="C22" s="15" t="s">
        <v>31</v>
      </c>
      <c r="D22" s="18"/>
      <c r="E22" s="16">
        <v>3</v>
      </c>
      <c r="F22" s="15"/>
      <c r="G22" s="18"/>
      <c r="H22" s="18">
        <f t="shared" si="2"/>
        <v>3</v>
      </c>
    </row>
    <row r="23" spans="1:11" ht="15" x14ac:dyDescent="0.25">
      <c r="A23" s="113"/>
      <c r="B23" s="117"/>
      <c r="C23" s="15" t="s">
        <v>16</v>
      </c>
      <c r="D23" s="18"/>
      <c r="E23" s="16">
        <v>3.4620000000000002</v>
      </c>
      <c r="F23" s="15"/>
      <c r="G23" s="18"/>
      <c r="H23" s="18">
        <f t="shared" si="2"/>
        <v>3.4620000000000002</v>
      </c>
    </row>
    <row r="24" spans="1:11" ht="15" x14ac:dyDescent="0.25">
      <c r="A24" s="112" t="s">
        <v>34</v>
      </c>
      <c r="B24" s="114" t="s">
        <v>35</v>
      </c>
      <c r="C24" s="15" t="s">
        <v>36</v>
      </c>
      <c r="D24" s="18"/>
      <c r="E24" s="16"/>
      <c r="F24" s="15"/>
      <c r="G24" s="18"/>
      <c r="H24" s="18">
        <f t="shared" ref="H24:H28" si="3">SUM(E24:G24)</f>
        <v>0</v>
      </c>
    </row>
    <row r="25" spans="1:11" ht="15" x14ac:dyDescent="0.25">
      <c r="A25" s="113"/>
      <c r="B25" s="115"/>
      <c r="C25" s="15" t="s">
        <v>16</v>
      </c>
      <c r="D25" s="18"/>
      <c r="E25" s="16"/>
      <c r="F25" s="15"/>
      <c r="G25" s="18"/>
      <c r="H25" s="18">
        <f t="shared" si="3"/>
        <v>0</v>
      </c>
    </row>
    <row r="26" spans="1:11" ht="15.75" thickBot="1" x14ac:dyDescent="0.3">
      <c r="A26" s="28" t="s">
        <v>37</v>
      </c>
      <c r="B26" s="29" t="s">
        <v>38</v>
      </c>
      <c r="C26" s="30" t="s">
        <v>16</v>
      </c>
      <c r="D26" s="18"/>
      <c r="E26" s="31"/>
      <c r="F26" s="30"/>
      <c r="G26" s="32"/>
      <c r="H26" s="18">
        <f t="shared" si="3"/>
        <v>0</v>
      </c>
    </row>
    <row r="27" spans="1:11" ht="15" x14ac:dyDescent="0.25">
      <c r="A27" s="90" t="s">
        <v>39</v>
      </c>
      <c r="B27" s="94" t="s">
        <v>40</v>
      </c>
      <c r="C27" s="33" t="s">
        <v>41</v>
      </c>
      <c r="D27" s="18"/>
      <c r="E27" s="34"/>
      <c r="F27" s="33"/>
      <c r="G27" s="35"/>
      <c r="H27" s="18">
        <f t="shared" si="3"/>
        <v>0</v>
      </c>
    </row>
    <row r="28" spans="1:11" ht="15.75" thickBot="1" x14ac:dyDescent="0.3">
      <c r="A28" s="91"/>
      <c r="B28" s="95"/>
      <c r="C28" s="36" t="s">
        <v>16</v>
      </c>
      <c r="D28" s="18"/>
      <c r="E28" s="37"/>
      <c r="F28" s="36"/>
      <c r="G28" s="38"/>
      <c r="H28" s="18">
        <f t="shared" si="3"/>
        <v>0</v>
      </c>
    </row>
    <row r="29" spans="1:11" ht="15" x14ac:dyDescent="0.25">
      <c r="A29" s="90" t="s">
        <v>42</v>
      </c>
      <c r="B29" s="94" t="s">
        <v>43</v>
      </c>
      <c r="C29" s="12" t="s">
        <v>14</v>
      </c>
      <c r="D29" s="18"/>
      <c r="E29" s="25">
        <v>1.33</v>
      </c>
      <c r="F29" s="12">
        <v>1.33</v>
      </c>
      <c r="G29" s="39">
        <v>0.54</v>
      </c>
      <c r="H29" s="18">
        <f>SUM(D29:G29)</f>
        <v>3.2</v>
      </c>
      <c r="J29" s="40"/>
      <c r="K29" s="40"/>
    </row>
    <row r="30" spans="1:11" ht="15.75" thickBot="1" x14ac:dyDescent="0.3">
      <c r="A30" s="91"/>
      <c r="B30" s="95"/>
      <c r="C30" s="30" t="s">
        <v>16</v>
      </c>
      <c r="D30" s="18"/>
      <c r="E30" s="31">
        <v>1122.7349999999999</v>
      </c>
      <c r="F30" s="30">
        <v>1122.7349999999999</v>
      </c>
      <c r="G30" s="32">
        <v>445.73</v>
      </c>
      <c r="H30" s="18">
        <f t="shared" ref="H30:H91" si="4">SUM(D30:G30)</f>
        <v>2691.2</v>
      </c>
    </row>
    <row r="31" spans="1:11" ht="15" x14ac:dyDescent="0.25">
      <c r="A31" s="19" t="s">
        <v>44</v>
      </c>
      <c r="B31" s="110" t="s">
        <v>45</v>
      </c>
      <c r="C31" s="15" t="s">
        <v>46</v>
      </c>
      <c r="D31" s="18">
        <v>15</v>
      </c>
      <c r="E31" s="16">
        <v>34</v>
      </c>
      <c r="F31" s="15">
        <v>39</v>
      </c>
      <c r="G31" s="18">
        <v>26</v>
      </c>
      <c r="H31" s="18">
        <f t="shared" si="4"/>
        <v>114</v>
      </c>
    </row>
    <row r="32" spans="1:11" ht="15.75" thickBot="1" x14ac:dyDescent="0.3">
      <c r="A32" s="19"/>
      <c r="B32" s="111"/>
      <c r="C32" s="33" t="s">
        <v>16</v>
      </c>
      <c r="D32" s="18">
        <v>1412.4349999999999</v>
      </c>
      <c r="E32" s="35">
        <v>8448.56</v>
      </c>
      <c r="F32" s="34">
        <v>7241.415</v>
      </c>
      <c r="G32" s="33">
        <v>4411.8599999999997</v>
      </c>
      <c r="H32" s="41">
        <f t="shared" si="4"/>
        <v>21514.27</v>
      </c>
      <c r="I32" s="42"/>
    </row>
    <row r="33" spans="1:9" ht="15" customHeight="1" x14ac:dyDescent="0.25">
      <c r="A33" s="90" t="s">
        <v>47</v>
      </c>
      <c r="B33" s="96" t="s">
        <v>48</v>
      </c>
      <c r="C33" s="12" t="s">
        <v>14</v>
      </c>
      <c r="D33" s="18">
        <v>0.19450000000000001</v>
      </c>
      <c r="E33" s="25">
        <v>0.38900000000000001</v>
      </c>
      <c r="F33" s="12">
        <v>0.38900000000000001</v>
      </c>
      <c r="G33" s="39">
        <v>0.19450000000000001</v>
      </c>
      <c r="H33" s="41">
        <f t="shared" si="4"/>
        <v>1.167</v>
      </c>
      <c r="I33" s="40"/>
    </row>
    <row r="34" spans="1:9" ht="15.75" thickBot="1" x14ac:dyDescent="0.3">
      <c r="A34" s="91"/>
      <c r="B34" s="97"/>
      <c r="C34" s="30" t="s">
        <v>16</v>
      </c>
      <c r="D34" s="18">
        <v>248.7655</v>
      </c>
      <c r="E34" s="31">
        <v>497.53100000000001</v>
      </c>
      <c r="F34" s="30">
        <v>497.53100000000001</v>
      </c>
      <c r="G34" s="32">
        <v>248.7655</v>
      </c>
      <c r="H34" s="18">
        <f t="shared" si="4"/>
        <v>1492.5930000000001</v>
      </c>
    </row>
    <row r="35" spans="1:9" ht="15" customHeight="1" x14ac:dyDescent="0.25">
      <c r="A35" s="90" t="s">
        <v>49</v>
      </c>
      <c r="B35" s="96" t="s">
        <v>50</v>
      </c>
      <c r="C35" s="33" t="s">
        <v>14</v>
      </c>
      <c r="D35" s="18"/>
      <c r="E35" s="34">
        <v>0.05</v>
      </c>
      <c r="F35" s="33">
        <v>0.05</v>
      </c>
      <c r="G35" s="35"/>
      <c r="H35" s="18">
        <f t="shared" si="4"/>
        <v>0.1</v>
      </c>
    </row>
    <row r="36" spans="1:9" ht="15.75" thickBot="1" x14ac:dyDescent="0.3">
      <c r="A36" s="91"/>
      <c r="B36" s="97"/>
      <c r="C36" s="30" t="s">
        <v>16</v>
      </c>
      <c r="D36" s="18"/>
      <c r="E36" s="31">
        <v>13.35</v>
      </c>
      <c r="F36" s="30">
        <v>13.35</v>
      </c>
      <c r="G36" s="32"/>
      <c r="H36" s="18">
        <f t="shared" si="4"/>
        <v>26.7</v>
      </c>
    </row>
    <row r="37" spans="1:9" ht="15" x14ac:dyDescent="0.25">
      <c r="A37" s="90" t="s">
        <v>51</v>
      </c>
      <c r="B37" s="94" t="s">
        <v>52</v>
      </c>
      <c r="C37" s="33" t="s">
        <v>36</v>
      </c>
      <c r="D37" s="18">
        <v>30</v>
      </c>
      <c r="E37" s="34">
        <v>129</v>
      </c>
      <c r="F37" s="33">
        <v>130</v>
      </c>
      <c r="G37" s="35">
        <v>30</v>
      </c>
      <c r="H37" s="18">
        <f t="shared" si="4"/>
        <v>319</v>
      </c>
    </row>
    <row r="38" spans="1:9" ht="15.75" thickBot="1" x14ac:dyDescent="0.3">
      <c r="A38" s="91"/>
      <c r="B38" s="95"/>
      <c r="C38" s="36" t="s">
        <v>16</v>
      </c>
      <c r="D38" s="18">
        <v>12.827999999999999</v>
      </c>
      <c r="E38" s="37">
        <v>55.160400000000003</v>
      </c>
      <c r="F38" s="36">
        <v>55.588000000000001</v>
      </c>
      <c r="G38" s="38">
        <v>12.827999999999999</v>
      </c>
      <c r="H38" s="18">
        <f t="shared" si="4"/>
        <v>136.40440000000001</v>
      </c>
    </row>
    <row r="39" spans="1:9" ht="15" x14ac:dyDescent="0.25">
      <c r="A39" s="90" t="s">
        <v>53</v>
      </c>
      <c r="B39" s="94" t="s">
        <v>54</v>
      </c>
      <c r="C39" s="12" t="s">
        <v>36</v>
      </c>
      <c r="D39" s="18">
        <v>5</v>
      </c>
      <c r="E39" s="25">
        <v>25</v>
      </c>
      <c r="F39" s="12">
        <v>25</v>
      </c>
      <c r="G39" s="39">
        <v>5</v>
      </c>
      <c r="H39" s="18">
        <f t="shared" si="4"/>
        <v>60</v>
      </c>
    </row>
    <row r="40" spans="1:9" ht="15.75" thickBot="1" x14ac:dyDescent="0.3">
      <c r="A40" s="91"/>
      <c r="B40" s="95"/>
      <c r="C40" s="30" t="s">
        <v>16</v>
      </c>
      <c r="D40" s="18">
        <v>5.51</v>
      </c>
      <c r="E40" s="31">
        <v>27.55</v>
      </c>
      <c r="F40" s="30">
        <v>27.55</v>
      </c>
      <c r="G40" s="32">
        <v>5.51</v>
      </c>
      <c r="H40" s="18">
        <f t="shared" si="4"/>
        <v>66.12</v>
      </c>
    </row>
    <row r="41" spans="1:9" ht="15" x14ac:dyDescent="0.25">
      <c r="A41" s="90" t="s">
        <v>55</v>
      </c>
      <c r="B41" s="94" t="s">
        <v>56</v>
      </c>
      <c r="C41" s="33" t="s">
        <v>41</v>
      </c>
      <c r="D41" s="18"/>
      <c r="E41" s="34">
        <v>3.3750000000000002E-2</v>
      </c>
      <c r="F41" s="33">
        <v>3.3750000000000002E-2</v>
      </c>
      <c r="G41" s="35"/>
      <c r="H41" s="18">
        <f t="shared" si="4"/>
        <v>6.7500000000000004E-2</v>
      </c>
    </row>
    <row r="42" spans="1:9" ht="15.75" thickBot="1" x14ac:dyDescent="0.3">
      <c r="A42" s="91"/>
      <c r="B42" s="95"/>
      <c r="C42" s="36" t="s">
        <v>16</v>
      </c>
      <c r="D42" s="18"/>
      <c r="E42" s="37">
        <v>14.411250000000001</v>
      </c>
      <c r="F42" s="36">
        <v>14.411250000000001</v>
      </c>
      <c r="G42" s="38"/>
      <c r="H42" s="18">
        <f t="shared" si="4"/>
        <v>28.822500000000002</v>
      </c>
    </row>
    <row r="43" spans="1:9" ht="15" x14ac:dyDescent="0.25">
      <c r="A43" s="90" t="s">
        <v>57</v>
      </c>
      <c r="B43" s="96" t="s">
        <v>58</v>
      </c>
      <c r="C43" s="12" t="s">
        <v>36</v>
      </c>
      <c r="D43" s="18">
        <v>48</v>
      </c>
      <c r="E43" s="25">
        <v>49</v>
      </c>
      <c r="F43" s="12">
        <v>49</v>
      </c>
      <c r="G43" s="39">
        <v>49</v>
      </c>
      <c r="H43" s="18">
        <f>SUM(D43:G43)</f>
        <v>195</v>
      </c>
    </row>
    <row r="44" spans="1:9" ht="15.75" thickBot="1" x14ac:dyDescent="0.3">
      <c r="A44" s="91"/>
      <c r="B44" s="97"/>
      <c r="C44" s="30" t="s">
        <v>16</v>
      </c>
      <c r="D44" s="18">
        <v>660.67200000000003</v>
      </c>
      <c r="E44" s="31">
        <v>674.43600000000004</v>
      </c>
      <c r="F44" s="30">
        <v>674.43600000000004</v>
      </c>
      <c r="G44" s="32">
        <v>674.43600000000004</v>
      </c>
      <c r="H44" s="18">
        <f t="shared" si="4"/>
        <v>2683.9800000000005</v>
      </c>
    </row>
    <row r="45" spans="1:9" ht="15" x14ac:dyDescent="0.25">
      <c r="A45" s="90" t="s">
        <v>59</v>
      </c>
      <c r="B45" s="96" t="s">
        <v>60</v>
      </c>
      <c r="C45" s="33" t="s">
        <v>36</v>
      </c>
      <c r="D45" s="18">
        <v>10</v>
      </c>
      <c r="E45" s="34">
        <v>51</v>
      </c>
      <c r="F45" s="33">
        <v>51</v>
      </c>
      <c r="G45" s="35">
        <v>10</v>
      </c>
      <c r="H45" s="18">
        <f t="shared" si="4"/>
        <v>122</v>
      </c>
    </row>
    <row r="46" spans="1:9" ht="15.75" thickBot="1" x14ac:dyDescent="0.3">
      <c r="A46" s="91"/>
      <c r="B46" s="97"/>
      <c r="C46" s="36" t="s">
        <v>16</v>
      </c>
      <c r="D46" s="18">
        <v>54.332999999999998</v>
      </c>
      <c r="E46" s="37">
        <v>277.101</v>
      </c>
      <c r="F46" s="36">
        <v>277.101</v>
      </c>
      <c r="G46" s="38">
        <v>54.332999999999998</v>
      </c>
      <c r="H46" s="18">
        <f t="shared" si="4"/>
        <v>662.86799999999994</v>
      </c>
    </row>
    <row r="47" spans="1:9" ht="15" x14ac:dyDescent="0.25">
      <c r="A47" s="90" t="s">
        <v>61</v>
      </c>
      <c r="B47" s="96" t="s">
        <v>62</v>
      </c>
      <c r="C47" s="12" t="s">
        <v>36</v>
      </c>
      <c r="D47" s="18">
        <v>37</v>
      </c>
      <c r="E47" s="25">
        <v>38</v>
      </c>
      <c r="F47" s="12">
        <v>38</v>
      </c>
      <c r="G47" s="39">
        <v>37</v>
      </c>
      <c r="H47" s="18">
        <f t="shared" si="4"/>
        <v>150</v>
      </c>
    </row>
    <row r="48" spans="1:9" ht="15.75" thickBot="1" x14ac:dyDescent="0.3">
      <c r="A48" s="91"/>
      <c r="B48" s="97"/>
      <c r="C48" s="30" t="s">
        <v>16</v>
      </c>
      <c r="D48" s="18">
        <v>195.91499999999999</v>
      </c>
      <c r="E48" s="31">
        <v>201.21</v>
      </c>
      <c r="F48" s="30">
        <v>201.21</v>
      </c>
      <c r="G48" s="32">
        <v>195.91499999999999</v>
      </c>
      <c r="H48" s="18">
        <f t="shared" si="4"/>
        <v>794.25</v>
      </c>
    </row>
    <row r="49" spans="1:8" ht="15" x14ac:dyDescent="0.25">
      <c r="A49" s="90" t="s">
        <v>63</v>
      </c>
      <c r="B49" s="96" t="s">
        <v>64</v>
      </c>
      <c r="C49" s="33" t="s">
        <v>14</v>
      </c>
      <c r="D49" s="18"/>
      <c r="E49" s="34">
        <v>6.25E-2</v>
      </c>
      <c r="F49" s="33">
        <v>6.25E-2</v>
      </c>
      <c r="G49" s="35"/>
      <c r="H49" s="18">
        <f t="shared" si="4"/>
        <v>0.125</v>
      </c>
    </row>
    <row r="50" spans="1:8" ht="15.75" thickBot="1" x14ac:dyDescent="0.3">
      <c r="A50" s="91"/>
      <c r="B50" s="97"/>
      <c r="C50" s="36" t="s">
        <v>16</v>
      </c>
      <c r="D50" s="18"/>
      <c r="E50" s="37">
        <v>62.1875</v>
      </c>
      <c r="F50" s="36">
        <v>62.1875</v>
      </c>
      <c r="G50" s="38"/>
      <c r="H50" s="18">
        <f t="shared" si="4"/>
        <v>124.375</v>
      </c>
    </row>
    <row r="51" spans="1:8" ht="15" x14ac:dyDescent="0.25">
      <c r="A51" s="90" t="s">
        <v>65</v>
      </c>
      <c r="B51" s="108" t="s">
        <v>66</v>
      </c>
      <c r="C51" s="12" t="s">
        <v>36</v>
      </c>
      <c r="D51" s="18"/>
      <c r="E51" s="25"/>
      <c r="F51" s="12"/>
      <c r="G51" s="39"/>
      <c r="H51" s="18">
        <f t="shared" si="4"/>
        <v>0</v>
      </c>
    </row>
    <row r="52" spans="1:8" ht="15.75" thickBot="1" x14ac:dyDescent="0.3">
      <c r="A52" s="91"/>
      <c r="B52" s="109"/>
      <c r="C52" s="30" t="s">
        <v>16</v>
      </c>
      <c r="D52" s="18"/>
      <c r="E52" s="31"/>
      <c r="F52" s="30"/>
      <c r="G52" s="32"/>
      <c r="H52" s="18">
        <f t="shared" si="4"/>
        <v>0</v>
      </c>
    </row>
    <row r="53" spans="1:8" ht="15" x14ac:dyDescent="0.25">
      <c r="A53" s="90" t="s">
        <v>67</v>
      </c>
      <c r="B53" s="94" t="s">
        <v>68</v>
      </c>
      <c r="C53" s="33" t="s">
        <v>36</v>
      </c>
      <c r="D53" s="18"/>
      <c r="E53" s="34"/>
      <c r="F53" s="33"/>
      <c r="G53" s="35"/>
      <c r="H53" s="18">
        <f t="shared" si="4"/>
        <v>0</v>
      </c>
    </row>
    <row r="54" spans="1:8" ht="15.75" thickBot="1" x14ac:dyDescent="0.3">
      <c r="A54" s="91"/>
      <c r="B54" s="95"/>
      <c r="C54" s="36" t="s">
        <v>16</v>
      </c>
      <c r="D54" s="18"/>
      <c r="E54" s="38"/>
      <c r="F54" s="36"/>
      <c r="G54" s="38"/>
      <c r="H54" s="18">
        <f t="shared" si="4"/>
        <v>0</v>
      </c>
    </row>
    <row r="55" spans="1:8" ht="15" x14ac:dyDescent="0.25">
      <c r="A55" s="90" t="s">
        <v>69</v>
      </c>
      <c r="B55" s="96" t="s">
        <v>70</v>
      </c>
      <c r="C55" s="12" t="s">
        <v>71</v>
      </c>
      <c r="D55" s="18"/>
      <c r="E55" s="25"/>
      <c r="F55" s="12"/>
      <c r="G55" s="39"/>
      <c r="H55" s="18">
        <f t="shared" si="4"/>
        <v>0</v>
      </c>
    </row>
    <row r="56" spans="1:8" ht="15.75" thickBot="1" x14ac:dyDescent="0.3">
      <c r="A56" s="91"/>
      <c r="B56" s="97"/>
      <c r="C56" s="30" t="s">
        <v>16</v>
      </c>
      <c r="D56" s="18"/>
      <c r="E56" s="31"/>
      <c r="F56" s="30"/>
      <c r="G56" s="32"/>
      <c r="H56" s="18">
        <f t="shared" si="4"/>
        <v>0</v>
      </c>
    </row>
    <row r="57" spans="1:8" ht="15" x14ac:dyDescent="0.25">
      <c r="A57" s="90" t="s">
        <v>72</v>
      </c>
      <c r="B57" s="96" t="s">
        <v>73</v>
      </c>
      <c r="C57" s="33" t="s">
        <v>36</v>
      </c>
      <c r="D57" s="18">
        <v>2</v>
      </c>
      <c r="E57" s="34">
        <v>13</v>
      </c>
      <c r="F57" s="34">
        <v>13</v>
      </c>
      <c r="G57" s="34">
        <v>4</v>
      </c>
      <c r="H57" s="18">
        <f t="shared" si="4"/>
        <v>32</v>
      </c>
    </row>
    <row r="58" spans="1:8" ht="15.75" thickBot="1" x14ac:dyDescent="0.3">
      <c r="A58" s="91"/>
      <c r="B58" s="97"/>
      <c r="C58" s="36" t="s">
        <v>16</v>
      </c>
      <c r="D58" s="18">
        <v>1.3480000000000001</v>
      </c>
      <c r="E58" s="37">
        <v>8.7620000000000005</v>
      </c>
      <c r="F58" s="37">
        <v>8.7620000000000005</v>
      </c>
      <c r="G58" s="37">
        <v>2.6960000000000002</v>
      </c>
      <c r="H58" s="18">
        <f t="shared" si="4"/>
        <v>21.568000000000001</v>
      </c>
    </row>
    <row r="59" spans="1:8" ht="15" x14ac:dyDescent="0.25">
      <c r="A59" s="90" t="s">
        <v>74</v>
      </c>
      <c r="B59" s="96" t="s">
        <v>75</v>
      </c>
      <c r="C59" s="12" t="s">
        <v>36</v>
      </c>
      <c r="D59" s="18">
        <v>3</v>
      </c>
      <c r="E59" s="25">
        <v>14</v>
      </c>
      <c r="F59" s="12">
        <v>14</v>
      </c>
      <c r="G59" s="39">
        <v>3</v>
      </c>
      <c r="H59" s="18">
        <f t="shared" si="4"/>
        <v>34</v>
      </c>
    </row>
    <row r="60" spans="1:8" ht="15.75" thickBot="1" x14ac:dyDescent="0.3">
      <c r="A60" s="91"/>
      <c r="B60" s="97"/>
      <c r="C60" s="30" t="s">
        <v>16</v>
      </c>
      <c r="D60" s="18">
        <v>1.905</v>
      </c>
      <c r="E60" s="31">
        <v>8.89</v>
      </c>
      <c r="F60" s="30">
        <v>8.89</v>
      </c>
      <c r="G60" s="32">
        <v>1.905</v>
      </c>
      <c r="H60" s="18">
        <f t="shared" si="4"/>
        <v>21.590000000000003</v>
      </c>
    </row>
    <row r="61" spans="1:8" ht="15" x14ac:dyDescent="0.25">
      <c r="A61" s="90" t="s">
        <v>76</v>
      </c>
      <c r="B61" s="96" t="s">
        <v>77</v>
      </c>
      <c r="C61" s="33" t="s">
        <v>78</v>
      </c>
      <c r="D61" s="18">
        <v>7.4999999999999997E-3</v>
      </c>
      <c r="E61" s="34">
        <v>7.4999999999999997E-3</v>
      </c>
      <c r="F61" s="33">
        <v>7.4999999999999997E-3</v>
      </c>
      <c r="G61" s="35">
        <v>7.4999999999999997E-3</v>
      </c>
      <c r="H61" s="18">
        <f t="shared" si="4"/>
        <v>0.03</v>
      </c>
    </row>
    <row r="62" spans="1:8" ht="15" x14ac:dyDescent="0.25">
      <c r="A62" s="99"/>
      <c r="B62" s="107"/>
      <c r="C62" s="36" t="s">
        <v>16</v>
      </c>
      <c r="D62" s="18">
        <v>0.41249999999999998</v>
      </c>
      <c r="E62" s="37">
        <v>0.41249999999999998</v>
      </c>
      <c r="F62" s="36">
        <v>0.41249999999999998</v>
      </c>
      <c r="G62" s="38">
        <v>0.41249999999999998</v>
      </c>
      <c r="H62" s="18">
        <f t="shared" si="4"/>
        <v>1.65</v>
      </c>
    </row>
    <row r="63" spans="1:8" ht="15" x14ac:dyDescent="0.25">
      <c r="A63" s="103" t="s">
        <v>79</v>
      </c>
      <c r="B63" s="105" t="s">
        <v>80</v>
      </c>
      <c r="C63" s="15" t="s">
        <v>71</v>
      </c>
      <c r="D63" s="18"/>
      <c r="E63" s="16"/>
      <c r="F63" s="15"/>
      <c r="G63" s="18"/>
      <c r="H63" s="18">
        <f t="shared" si="4"/>
        <v>0</v>
      </c>
    </row>
    <row r="64" spans="1:8" ht="15.75" thickBot="1" x14ac:dyDescent="0.3">
      <c r="A64" s="104"/>
      <c r="B64" s="97"/>
      <c r="C64" s="36" t="s">
        <v>16</v>
      </c>
      <c r="D64" s="38"/>
      <c r="E64" s="37"/>
      <c r="F64" s="36"/>
      <c r="G64" s="38"/>
      <c r="H64" s="18">
        <f t="shared" si="4"/>
        <v>0</v>
      </c>
    </row>
    <row r="65" spans="1:8" ht="15.75" thickBot="1" x14ac:dyDescent="0.3">
      <c r="A65" s="43" t="s">
        <v>81</v>
      </c>
      <c r="B65" s="44" t="s">
        <v>82</v>
      </c>
      <c r="C65" s="45" t="s">
        <v>16</v>
      </c>
      <c r="D65" s="46">
        <f>D67+D77+D79</f>
        <v>1109.6427100000001</v>
      </c>
      <c r="E65" s="46">
        <f t="shared" ref="E65:G65" si="5">E67+E77+E79</f>
        <v>2227.5355399999999</v>
      </c>
      <c r="F65" s="46">
        <f t="shared" si="5"/>
        <v>2227.5355300000001</v>
      </c>
      <c r="G65" s="46">
        <f t="shared" si="5"/>
        <v>1114.0178000000001</v>
      </c>
      <c r="H65" s="18">
        <f t="shared" si="4"/>
        <v>6678.7315799999997</v>
      </c>
    </row>
    <row r="66" spans="1:8" ht="15.75" thickBot="1" x14ac:dyDescent="0.3">
      <c r="A66" s="90" t="s">
        <v>83</v>
      </c>
      <c r="B66" s="94" t="s">
        <v>84</v>
      </c>
      <c r="C66" s="12" t="s">
        <v>41</v>
      </c>
      <c r="D66" s="39">
        <f>D68+D70+D72+D74</f>
        <v>0.37390000000000001</v>
      </c>
      <c r="E66" s="39">
        <f t="shared" ref="E66:G67" si="6">E68+E70+E72+E74</f>
        <v>0.74835000000000007</v>
      </c>
      <c r="F66" s="39">
        <f t="shared" si="6"/>
        <v>0.74835000000000007</v>
      </c>
      <c r="G66" s="39">
        <f t="shared" si="6"/>
        <v>0.37390000000000001</v>
      </c>
      <c r="H66" s="18">
        <f t="shared" si="4"/>
        <v>2.2445000000000004</v>
      </c>
    </row>
    <row r="67" spans="1:8" ht="15" x14ac:dyDescent="0.25">
      <c r="A67" s="99"/>
      <c r="B67" s="106"/>
      <c r="C67" s="15" t="s">
        <v>16</v>
      </c>
      <c r="D67" s="39">
        <f>D69+D71+D73+D75</f>
        <v>590.92709000000002</v>
      </c>
      <c r="E67" s="39">
        <f t="shared" si="6"/>
        <v>1182.70632</v>
      </c>
      <c r="F67" s="39">
        <f t="shared" si="6"/>
        <v>1182.70631</v>
      </c>
      <c r="G67" s="39">
        <f t="shared" si="6"/>
        <v>590.92709000000002</v>
      </c>
      <c r="H67" s="18">
        <f t="shared" si="4"/>
        <v>3547.2668100000001</v>
      </c>
    </row>
    <row r="68" spans="1:8" ht="15" x14ac:dyDescent="0.25">
      <c r="A68" s="98" t="s">
        <v>85</v>
      </c>
      <c r="B68" s="100" t="s">
        <v>86</v>
      </c>
      <c r="C68" s="15" t="s">
        <v>87</v>
      </c>
      <c r="D68" s="18">
        <v>5.6399999999999999E-2</v>
      </c>
      <c r="E68" s="18">
        <v>0.11285000000000001</v>
      </c>
      <c r="F68" s="18">
        <v>0.11285000000000001</v>
      </c>
      <c r="G68" s="18">
        <v>5.6399999999999999E-2</v>
      </c>
      <c r="H68" s="18">
        <f t="shared" si="4"/>
        <v>0.33850000000000002</v>
      </c>
    </row>
    <row r="69" spans="1:8" ht="15" x14ac:dyDescent="0.25">
      <c r="A69" s="99"/>
      <c r="B69" s="101"/>
      <c r="C69" s="15" t="s">
        <v>16</v>
      </c>
      <c r="D69" s="18">
        <v>72.952299999999994</v>
      </c>
      <c r="E69" s="27">
        <v>145.96919</v>
      </c>
      <c r="F69" s="47">
        <v>145.96919</v>
      </c>
      <c r="G69" s="18">
        <v>72.952299999999994</v>
      </c>
      <c r="H69" s="48">
        <f t="shared" si="4"/>
        <v>437.84297999999995</v>
      </c>
    </row>
    <row r="70" spans="1:8" ht="15" x14ac:dyDescent="0.25">
      <c r="A70" s="98" t="s">
        <v>88</v>
      </c>
      <c r="B70" s="100" t="s">
        <v>89</v>
      </c>
      <c r="C70" s="15" t="s">
        <v>41</v>
      </c>
      <c r="D70" s="18">
        <v>4.8800000000000003E-2</v>
      </c>
      <c r="E70" s="16">
        <v>9.7699999999999995E-2</v>
      </c>
      <c r="F70" s="49">
        <v>9.7699999999999995E-2</v>
      </c>
      <c r="G70" s="18">
        <v>4.8800000000000003E-2</v>
      </c>
      <c r="H70" s="18">
        <f t="shared" si="4"/>
        <v>0.29299999999999998</v>
      </c>
    </row>
    <row r="71" spans="1:8" ht="15" x14ac:dyDescent="0.25">
      <c r="A71" s="99"/>
      <c r="B71" s="101"/>
      <c r="C71" s="15" t="s">
        <v>16</v>
      </c>
      <c r="D71" s="18">
        <v>63.1218</v>
      </c>
      <c r="E71" s="16">
        <v>126.37302</v>
      </c>
      <c r="F71" s="15">
        <v>126.37302</v>
      </c>
      <c r="G71" s="18">
        <v>63.1218</v>
      </c>
      <c r="H71" s="18">
        <f t="shared" si="4"/>
        <v>378.98964000000001</v>
      </c>
    </row>
    <row r="72" spans="1:8" ht="15" x14ac:dyDescent="0.25">
      <c r="A72" s="98" t="s">
        <v>90</v>
      </c>
      <c r="B72" s="100" t="s">
        <v>91</v>
      </c>
      <c r="C72" s="15" t="s">
        <v>41</v>
      </c>
      <c r="D72" s="18">
        <v>0.16900000000000001</v>
      </c>
      <c r="E72" s="16">
        <v>0.33850000000000002</v>
      </c>
      <c r="F72" s="15">
        <v>0.33850000000000002</v>
      </c>
      <c r="G72" s="18">
        <v>0.16900000000000001</v>
      </c>
      <c r="H72" s="18">
        <f t="shared" si="4"/>
        <v>1.0150000000000001</v>
      </c>
    </row>
    <row r="73" spans="1:8" ht="15" x14ac:dyDescent="0.25">
      <c r="A73" s="99"/>
      <c r="B73" s="101"/>
      <c r="C73" s="15" t="s">
        <v>16</v>
      </c>
      <c r="D73" s="18">
        <v>281.30219</v>
      </c>
      <c r="E73" s="16">
        <v>563.43664000000001</v>
      </c>
      <c r="F73" s="15">
        <v>563.43663000000004</v>
      </c>
      <c r="G73" s="18">
        <v>281.30219</v>
      </c>
      <c r="H73" s="18">
        <f t="shared" si="4"/>
        <v>1689.4776499999998</v>
      </c>
    </row>
    <row r="74" spans="1:8" ht="15" x14ac:dyDescent="0.25">
      <c r="A74" s="98" t="s">
        <v>92</v>
      </c>
      <c r="B74" s="100" t="s">
        <v>93</v>
      </c>
      <c r="C74" s="15" t="s">
        <v>41</v>
      </c>
      <c r="D74" s="18">
        <v>9.9699999999999997E-2</v>
      </c>
      <c r="E74" s="16">
        <v>0.1993</v>
      </c>
      <c r="F74" s="15">
        <v>0.1993</v>
      </c>
      <c r="G74" s="18">
        <v>9.9699999999999997E-2</v>
      </c>
      <c r="H74" s="18">
        <f t="shared" si="4"/>
        <v>0.59799999999999998</v>
      </c>
    </row>
    <row r="75" spans="1:8" ht="15.75" thickBot="1" x14ac:dyDescent="0.3">
      <c r="A75" s="91"/>
      <c r="B75" s="102"/>
      <c r="C75" s="30" t="s">
        <v>16</v>
      </c>
      <c r="D75" s="18">
        <v>173.55080000000001</v>
      </c>
      <c r="E75" s="50">
        <v>346.92747000000003</v>
      </c>
      <c r="F75" s="50">
        <v>346.92747000000003</v>
      </c>
      <c r="G75" s="50">
        <v>173.55080000000001</v>
      </c>
      <c r="H75" s="18">
        <f t="shared" si="4"/>
        <v>1040.9565400000001</v>
      </c>
    </row>
    <row r="76" spans="1:8" ht="15" x14ac:dyDescent="0.25">
      <c r="A76" s="90" t="s">
        <v>94</v>
      </c>
      <c r="B76" s="94" t="s">
        <v>95</v>
      </c>
      <c r="C76" s="33" t="s">
        <v>36</v>
      </c>
      <c r="D76" s="18">
        <v>28</v>
      </c>
      <c r="E76" s="35">
        <v>58</v>
      </c>
      <c r="F76" s="33">
        <v>58</v>
      </c>
      <c r="G76" s="35">
        <v>29</v>
      </c>
      <c r="H76" s="18">
        <f t="shared" si="4"/>
        <v>173</v>
      </c>
    </row>
    <row r="77" spans="1:8" ht="15.75" thickBot="1" x14ac:dyDescent="0.3">
      <c r="A77" s="91"/>
      <c r="B77" s="95"/>
      <c r="C77" s="36" t="s">
        <v>16</v>
      </c>
      <c r="D77" s="18">
        <v>84.640919999999994</v>
      </c>
      <c r="E77" s="38">
        <v>175.32762</v>
      </c>
      <c r="F77" s="36">
        <v>175.32762</v>
      </c>
      <c r="G77" s="38">
        <v>87.663809999999998</v>
      </c>
      <c r="H77" s="18">
        <f t="shared" si="4"/>
        <v>522.95997</v>
      </c>
    </row>
    <row r="78" spans="1:8" ht="15" x14ac:dyDescent="0.25">
      <c r="A78" s="90" t="s">
        <v>96</v>
      </c>
      <c r="B78" s="96" t="s">
        <v>97</v>
      </c>
      <c r="C78" s="12" t="s">
        <v>36</v>
      </c>
      <c r="D78" s="18">
        <v>321</v>
      </c>
      <c r="E78" s="39">
        <v>643</v>
      </c>
      <c r="F78" s="12">
        <v>643</v>
      </c>
      <c r="G78" s="39">
        <v>322</v>
      </c>
      <c r="H78" s="18">
        <f t="shared" si="4"/>
        <v>1929</v>
      </c>
    </row>
    <row r="79" spans="1:8" ht="15.75" thickBot="1" x14ac:dyDescent="0.3">
      <c r="A79" s="91"/>
      <c r="B79" s="97"/>
      <c r="C79" s="30" t="s">
        <v>16</v>
      </c>
      <c r="D79" s="18">
        <v>434.07470000000001</v>
      </c>
      <c r="E79" s="32">
        <v>869.50160000000005</v>
      </c>
      <c r="F79" s="32">
        <v>869.50160000000005</v>
      </c>
      <c r="G79" s="32">
        <v>435.42689999999999</v>
      </c>
      <c r="H79" s="18">
        <f t="shared" si="4"/>
        <v>2608.5048000000002</v>
      </c>
    </row>
    <row r="80" spans="1:8" ht="15.75" thickBot="1" x14ac:dyDescent="0.3">
      <c r="A80" s="51" t="s">
        <v>98</v>
      </c>
      <c r="B80" s="52" t="s">
        <v>99</v>
      </c>
      <c r="C80" s="21" t="s">
        <v>16</v>
      </c>
      <c r="D80" s="53">
        <f>D82+D84+D86</f>
        <v>1415.9327499999999</v>
      </c>
      <c r="E80" s="53">
        <f t="shared" ref="E80:G80" si="7">E82+E84+E86</f>
        <v>1416.6827499999999</v>
      </c>
      <c r="F80" s="53">
        <f t="shared" si="7"/>
        <v>1416.6827499999999</v>
      </c>
      <c r="G80" s="53">
        <f t="shared" si="7"/>
        <v>1415.9327499999999</v>
      </c>
      <c r="H80" s="18">
        <f t="shared" si="4"/>
        <v>5665.2309999999998</v>
      </c>
    </row>
    <row r="81" spans="1:8" ht="15.75" thickBot="1" x14ac:dyDescent="0.3">
      <c r="A81" s="86">
        <v>25</v>
      </c>
      <c r="B81" s="94" t="s">
        <v>100</v>
      </c>
      <c r="C81" s="12" t="s">
        <v>41</v>
      </c>
      <c r="D81" s="54">
        <v>1.3225</v>
      </c>
      <c r="E81" s="54">
        <v>1.3225</v>
      </c>
      <c r="F81" s="55">
        <v>1.3225</v>
      </c>
      <c r="G81" s="55">
        <v>1.3225</v>
      </c>
      <c r="H81" s="18">
        <f t="shared" si="4"/>
        <v>5.29</v>
      </c>
    </row>
    <row r="82" spans="1:8" ht="15.75" thickBot="1" x14ac:dyDescent="0.3">
      <c r="A82" s="87"/>
      <c r="B82" s="95"/>
      <c r="C82" s="30" t="s">
        <v>16</v>
      </c>
      <c r="D82" s="54">
        <v>156.05500000000001</v>
      </c>
      <c r="E82" s="56">
        <v>156.05500000000001</v>
      </c>
      <c r="F82" s="57">
        <v>156.05500000000001</v>
      </c>
      <c r="G82" s="57">
        <v>156.05500000000001</v>
      </c>
      <c r="H82" s="18">
        <f t="shared" si="4"/>
        <v>624.22</v>
      </c>
    </row>
    <row r="83" spans="1:8" ht="15.75" thickBot="1" x14ac:dyDescent="0.3">
      <c r="A83" s="86">
        <v>26</v>
      </c>
      <c r="B83" s="88" t="s">
        <v>101</v>
      </c>
      <c r="C83" s="58" t="s">
        <v>36</v>
      </c>
      <c r="D83" s="54">
        <v>1179</v>
      </c>
      <c r="E83" s="59">
        <v>1179</v>
      </c>
      <c r="F83" s="60">
        <v>1179</v>
      </c>
      <c r="G83" s="60">
        <v>1179</v>
      </c>
      <c r="H83" s="18">
        <v>4716</v>
      </c>
    </row>
    <row r="84" spans="1:8" ht="15.75" thickBot="1" x14ac:dyDescent="0.3">
      <c r="A84" s="87"/>
      <c r="B84" s="89"/>
      <c r="C84" s="36" t="s">
        <v>16</v>
      </c>
      <c r="D84" s="54">
        <v>638.79975000000002</v>
      </c>
      <c r="E84" s="61">
        <v>638.79975000000002</v>
      </c>
      <c r="F84" s="62">
        <v>638.79975000000002</v>
      </c>
      <c r="G84" s="62">
        <v>638.79975000000002</v>
      </c>
      <c r="H84" s="18">
        <f t="shared" si="4"/>
        <v>2555.1990000000001</v>
      </c>
    </row>
    <row r="85" spans="1:8" ht="15.75" thickBot="1" x14ac:dyDescent="0.3">
      <c r="A85" s="90" t="s">
        <v>102</v>
      </c>
      <c r="B85" s="92" t="s">
        <v>103</v>
      </c>
      <c r="C85" s="63">
        <f>+D7</f>
        <v>2613.1200000000003</v>
      </c>
      <c r="D85" s="54">
        <v>0.82899999999999996</v>
      </c>
      <c r="E85" s="54">
        <v>0.83</v>
      </c>
      <c r="F85" s="55">
        <v>0.83</v>
      </c>
      <c r="G85" s="55">
        <v>0.82899999999999996</v>
      </c>
      <c r="H85" s="18">
        <f t="shared" si="4"/>
        <v>3.3179999999999996</v>
      </c>
    </row>
    <row r="86" spans="1:8" ht="15.75" thickBot="1" x14ac:dyDescent="0.3">
      <c r="A86" s="91"/>
      <c r="B86" s="93"/>
      <c r="C86" s="30" t="s">
        <v>16</v>
      </c>
      <c r="D86" s="54">
        <v>621.07799999999997</v>
      </c>
      <c r="E86" s="56">
        <v>621.82799999999997</v>
      </c>
      <c r="F86" s="57">
        <v>621.82799999999997</v>
      </c>
      <c r="G86" s="57">
        <v>621.07799999999997</v>
      </c>
      <c r="H86" s="18">
        <f t="shared" si="4"/>
        <v>2485.8119999999999</v>
      </c>
    </row>
    <row r="87" spans="1:8" ht="29.25" thickBot="1" x14ac:dyDescent="0.25">
      <c r="A87" s="51" t="s">
        <v>104</v>
      </c>
      <c r="B87" s="64" t="s">
        <v>105</v>
      </c>
      <c r="C87" s="65" t="s">
        <v>16</v>
      </c>
      <c r="D87" s="53"/>
      <c r="E87" s="53">
        <f>E89</f>
        <v>1080.2725</v>
      </c>
      <c r="F87" s="53">
        <f t="shared" ref="F87:G87" si="8">F89</f>
        <v>1080.2725</v>
      </c>
      <c r="G87" s="53">
        <f t="shared" si="8"/>
        <v>1080.2725</v>
      </c>
      <c r="H87" s="18">
        <f t="shared" si="4"/>
        <v>3240.8175000000001</v>
      </c>
    </row>
    <row r="88" spans="1:8" ht="15.75" thickBot="1" x14ac:dyDescent="0.3">
      <c r="A88" s="43" t="s">
        <v>106</v>
      </c>
      <c r="B88" s="66" t="s">
        <v>107</v>
      </c>
      <c r="C88" s="45" t="s">
        <v>16</v>
      </c>
      <c r="D88" s="67"/>
      <c r="E88" s="67"/>
      <c r="F88" s="68"/>
      <c r="G88" s="68"/>
      <c r="H88" s="18">
        <f t="shared" si="4"/>
        <v>0</v>
      </c>
    </row>
    <row r="89" spans="1:8" ht="15.75" thickBot="1" x14ac:dyDescent="0.3">
      <c r="A89" s="43" t="s">
        <v>108</v>
      </c>
      <c r="B89" s="66" t="s">
        <v>109</v>
      </c>
      <c r="C89" s="45" t="s">
        <v>16</v>
      </c>
      <c r="D89" s="67"/>
      <c r="E89" s="67">
        <v>1080.2725</v>
      </c>
      <c r="F89" s="68">
        <v>1080.2725</v>
      </c>
      <c r="G89" s="68">
        <v>1080.2725</v>
      </c>
      <c r="H89" s="18">
        <f t="shared" si="4"/>
        <v>3240.8175000000001</v>
      </c>
    </row>
    <row r="90" spans="1:8" ht="15.75" thickBot="1" x14ac:dyDescent="0.3">
      <c r="A90" s="43" t="s">
        <v>110</v>
      </c>
      <c r="B90" s="66" t="s">
        <v>111</v>
      </c>
      <c r="C90" s="45" t="s">
        <v>16</v>
      </c>
      <c r="D90" s="69">
        <v>1531.7546</v>
      </c>
      <c r="E90" s="67">
        <v>1531.7546</v>
      </c>
      <c r="F90" s="68">
        <v>1531.7546</v>
      </c>
      <c r="G90" s="68">
        <v>1531.7546</v>
      </c>
      <c r="H90" s="18">
        <f t="shared" si="4"/>
        <v>6127.0183999999999</v>
      </c>
    </row>
    <row r="91" spans="1:8" ht="15.75" thickBot="1" x14ac:dyDescent="0.3">
      <c r="A91" s="70"/>
      <c r="B91" s="71" t="s">
        <v>112</v>
      </c>
      <c r="C91" s="72" t="s">
        <v>16</v>
      </c>
      <c r="D91" s="73">
        <f>D90+D87+D80+D65+D7</f>
        <v>6670.450060000001</v>
      </c>
      <c r="E91" s="74">
        <f t="shared" ref="E91:G91" si="9">E90+E87+E80+E65+E7</f>
        <v>18021.521840000001</v>
      </c>
      <c r="F91" s="73">
        <f t="shared" si="9"/>
        <v>16818.52851</v>
      </c>
      <c r="G91" s="73">
        <f t="shared" si="9"/>
        <v>11306.585650000001</v>
      </c>
      <c r="H91" s="18">
        <f t="shared" si="4"/>
        <v>52817.086060000009</v>
      </c>
    </row>
    <row r="92" spans="1:8" ht="15" x14ac:dyDescent="0.25">
      <c r="A92" s="75"/>
      <c r="B92" s="76"/>
      <c r="C92" s="77"/>
      <c r="D92" s="78"/>
      <c r="E92" s="78"/>
      <c r="F92" s="79"/>
      <c r="G92" s="79"/>
      <c r="H92" s="79"/>
    </row>
    <row r="93" spans="1:8" ht="15" x14ac:dyDescent="0.25">
      <c r="A93" s="80"/>
      <c r="B93" s="81"/>
      <c r="C93" s="79"/>
      <c r="D93" s="78"/>
      <c r="E93" s="78"/>
      <c r="F93" s="79"/>
      <c r="G93" s="79"/>
      <c r="H93" s="79"/>
    </row>
    <row r="94" spans="1:8" ht="15" x14ac:dyDescent="0.25">
      <c r="A94" s="82"/>
      <c r="B94" s="82"/>
      <c r="C94" s="82"/>
      <c r="D94" s="3"/>
      <c r="E94" s="3"/>
    </row>
    <row r="95" spans="1:8" s="1" customFormat="1" ht="15.75" x14ac:dyDescent="0.25">
      <c r="A95" s="1" t="s">
        <v>113</v>
      </c>
      <c r="H95" s="1" t="s">
        <v>114</v>
      </c>
    </row>
    <row r="96" spans="1:8" s="83" customFormat="1" x14ac:dyDescent="0.2"/>
    <row r="97" spans="1:8" s="83" customFormat="1" x14ac:dyDescent="0.2"/>
    <row r="98" spans="1:8" s="1" customFormat="1" ht="15.75" x14ac:dyDescent="0.25">
      <c r="A98" s="1" t="s">
        <v>115</v>
      </c>
      <c r="H98" s="1" t="s">
        <v>116</v>
      </c>
    </row>
    <row r="99" spans="1:8" s="83" customFormat="1" x14ac:dyDescent="0.2"/>
    <row r="100" spans="1:8" s="83" customFormat="1" x14ac:dyDescent="0.2"/>
    <row r="101" spans="1:8" s="83" customFormat="1" x14ac:dyDescent="0.2"/>
    <row r="102" spans="1:8" s="83" customFormat="1" x14ac:dyDescent="0.2"/>
    <row r="103" spans="1:8" s="83" customFormat="1" x14ac:dyDescent="0.2"/>
    <row r="104" spans="1:8" s="83" customFormat="1" x14ac:dyDescent="0.2"/>
    <row r="105" spans="1:8" s="84" customFormat="1" ht="11.25" x14ac:dyDescent="0.2">
      <c r="A105" s="84" t="s">
        <v>117</v>
      </c>
    </row>
    <row r="106" spans="1:8" s="84" customFormat="1" ht="11.25" x14ac:dyDescent="0.2">
      <c r="A106" s="84" t="s">
        <v>118</v>
      </c>
    </row>
  </sheetData>
  <mergeCells count="82">
    <mergeCell ref="A16:A17"/>
    <mergeCell ref="B16:B17"/>
    <mergeCell ref="A2:H2"/>
    <mergeCell ref="A4:A6"/>
    <mergeCell ref="B4:B6"/>
    <mergeCell ref="C4:C6"/>
    <mergeCell ref="D4:G4"/>
    <mergeCell ref="H4:H6"/>
    <mergeCell ref="D5:D6"/>
    <mergeCell ref="E5:E6"/>
    <mergeCell ref="F5:F6"/>
    <mergeCell ref="G5:G6"/>
    <mergeCell ref="A8:A10"/>
    <mergeCell ref="A11:A12"/>
    <mergeCell ref="B11:B12"/>
    <mergeCell ref="A13:A14"/>
    <mergeCell ref="B13:B14"/>
    <mergeCell ref="A18:A19"/>
    <mergeCell ref="B18:B19"/>
    <mergeCell ref="A20:A21"/>
    <mergeCell ref="B20:B21"/>
    <mergeCell ref="A22:A23"/>
    <mergeCell ref="B22:B23"/>
    <mergeCell ref="A37:A38"/>
    <mergeCell ref="B37:B38"/>
    <mergeCell ref="A24:A25"/>
    <mergeCell ref="B24:B25"/>
    <mergeCell ref="A27:A28"/>
    <mergeCell ref="B27:B28"/>
    <mergeCell ref="A29:A30"/>
    <mergeCell ref="B29:B30"/>
    <mergeCell ref="B31:B32"/>
    <mergeCell ref="A33:A34"/>
    <mergeCell ref="B33:B34"/>
    <mergeCell ref="A35:A36"/>
    <mergeCell ref="B35:B36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83:A84"/>
    <mergeCell ref="B83:B84"/>
    <mergeCell ref="A85:A86"/>
    <mergeCell ref="B85:B86"/>
    <mergeCell ref="A76:A77"/>
    <mergeCell ref="B76:B77"/>
    <mergeCell ref="A78:A79"/>
    <mergeCell ref="B78:B79"/>
    <mergeCell ref="A81:A82"/>
    <mergeCell ref="B81:B8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2014-12-10T15:07:58Z</dcterms:modified>
</cp:coreProperties>
</file>