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8505" windowHeight="4500" activeTab="2"/>
  </bookViews>
  <sheets>
    <sheet name="Прил 1 Выполн к.р.  " sheetId="43" r:id="rId1"/>
    <sheet name="Прил 2 справка к.р. " sheetId="37" r:id="rId2"/>
    <sheet name="Прил. 3" sheetId="44" r:id="rId3"/>
  </sheets>
  <definedNames>
    <definedName name="_xlnm.Print_Area" localSheetId="0">'Прил 1 Выполн к.р.  '!$A$1:$K$79</definedName>
    <definedName name="_xlnm.Print_Area" localSheetId="2">'Прил. 3'!$A$1:$AD$44</definedName>
  </definedNames>
  <calcPr calcId="145621"/>
</workbook>
</file>

<file path=xl/calcChain.xml><?xml version="1.0" encoding="utf-8"?>
<calcChain xmlns="http://schemas.openxmlformats.org/spreadsheetml/2006/main">
  <c r="AC29" i="44" l="1"/>
  <c r="AC13" i="44"/>
  <c r="V29" i="44"/>
  <c r="S29" i="44"/>
  <c r="R29" i="44"/>
  <c r="AD7" i="44" l="1"/>
  <c r="AB7" i="44"/>
  <c r="Z7" i="44"/>
  <c r="X7" i="44"/>
  <c r="V7" i="44"/>
  <c r="T7" i="44"/>
  <c r="R7" i="44"/>
  <c r="P7" i="44"/>
  <c r="N7" i="44"/>
  <c r="L7" i="44"/>
  <c r="J7" i="44"/>
  <c r="H7" i="44"/>
  <c r="F7" i="44"/>
  <c r="D7" i="44"/>
  <c r="B7" i="44"/>
  <c r="I65" i="43"/>
  <c r="E68" i="43"/>
  <c r="E67" i="43"/>
  <c r="I8" i="43"/>
  <c r="K8" i="43" s="1"/>
  <c r="K7" i="43" s="1"/>
  <c r="I7" i="43" l="1"/>
  <c r="I67" i="43"/>
  <c r="I68" i="43" s="1"/>
  <c r="I70" i="43" s="1"/>
  <c r="I66" i="43"/>
  <c r="K66" i="43" s="1"/>
  <c r="K65" i="43"/>
  <c r="K67" i="43" s="1"/>
  <c r="K68" i="43" s="1"/>
  <c r="K70" i="43" s="1"/>
  <c r="J16" i="43"/>
  <c r="J15" i="43"/>
  <c r="J14" i="43"/>
  <c r="J12" i="43"/>
  <c r="J11" i="43"/>
  <c r="J10" i="43"/>
  <c r="J50" i="43"/>
  <c r="J49" i="43"/>
  <c r="J48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K29" i="43"/>
  <c r="K28" i="43"/>
  <c r="J29" i="43"/>
  <c r="J28" i="43"/>
  <c r="H20" i="37" l="1"/>
  <c r="J72" i="43"/>
  <c r="J71" i="43"/>
  <c r="D65" i="43"/>
  <c r="D68" i="43" s="1"/>
  <c r="H8" i="43"/>
  <c r="H67" i="37"/>
  <c r="H65" i="43" l="1"/>
  <c r="H7" i="43"/>
  <c r="J65" i="43"/>
  <c r="J8" i="43"/>
  <c r="J7" i="43" s="1"/>
  <c r="D67" i="43"/>
  <c r="H67" i="43" l="1"/>
  <c r="H68" i="43" s="1"/>
  <c r="J68" i="43" s="1"/>
  <c r="D67" i="37"/>
  <c r="D50" i="37" s="1"/>
  <c r="J67" i="43" l="1"/>
  <c r="H38" i="37"/>
  <c r="H48" i="37" l="1"/>
  <c r="H40" i="37"/>
  <c r="H35" i="37"/>
  <c r="D48" i="37"/>
  <c r="D40" i="37"/>
  <c r="D35" i="37"/>
  <c r="D71" i="37"/>
  <c r="D77" i="37" l="1"/>
  <c r="D30" i="37"/>
  <c r="H30" i="37"/>
  <c r="H71" i="37"/>
  <c r="H77" i="37" s="1"/>
</calcChain>
</file>

<file path=xl/sharedStrings.xml><?xml version="1.0" encoding="utf-8"?>
<sst xmlns="http://schemas.openxmlformats.org/spreadsheetml/2006/main" count="462" uniqueCount="246">
  <si>
    <t>№№</t>
  </si>
  <si>
    <t xml:space="preserve">Вид работ </t>
  </si>
  <si>
    <t>в том числе:</t>
  </si>
  <si>
    <t>домов</t>
  </si>
  <si>
    <t>Озеленение</t>
  </si>
  <si>
    <t>ВСЕГО КАПИТАЛЬНЫЙ РЕМОНТ :</t>
  </si>
  <si>
    <t>тыс.руб.</t>
  </si>
  <si>
    <t>дом</t>
  </si>
  <si>
    <t>квартир</t>
  </si>
  <si>
    <t>Адреса</t>
  </si>
  <si>
    <t>Примечание :</t>
  </si>
  <si>
    <t>кв.м.</t>
  </si>
  <si>
    <t xml:space="preserve">   тыс.руб.</t>
  </si>
  <si>
    <t>т.куб.м.</t>
  </si>
  <si>
    <t>№ п/п</t>
  </si>
  <si>
    <t>Сметная стоимость, тыс.руб.</t>
  </si>
  <si>
    <t>натуральные показатели</t>
  </si>
  <si>
    <t>Выполнение капитального ремонта с начала года - всего:</t>
  </si>
  <si>
    <t>кв.м</t>
  </si>
  <si>
    <t>единицы измерения</t>
  </si>
  <si>
    <t>Количество</t>
  </si>
  <si>
    <t>Порядок формирования отчета по выполнению капитального ремонта по видам работ</t>
  </si>
  <si>
    <t>Фактические сроки ремонта                          начало - окончание                                   ( месяц, год )</t>
  </si>
  <si>
    <t>Наименование подрядной организации</t>
  </si>
  <si>
    <t>ед.</t>
  </si>
  <si>
    <t>Блок 1. За счет ведомственной структуры расходов Администрации района</t>
  </si>
  <si>
    <t xml:space="preserve">Системы электроснабжения </t>
  </si>
  <si>
    <t>3.1.</t>
  </si>
  <si>
    <t>Наименование показателей</t>
  </si>
  <si>
    <t>Един. измер.</t>
  </si>
  <si>
    <t xml:space="preserve">объем выполненных работ </t>
  </si>
  <si>
    <t>%</t>
  </si>
  <si>
    <t xml:space="preserve">ремонт внутридомовых инженерных сетей </t>
  </si>
  <si>
    <t>система  холодного водоснабжения</t>
  </si>
  <si>
    <t>система горячего водоснабжения</t>
  </si>
  <si>
    <t>система  теплоснабжения</t>
  </si>
  <si>
    <t>система  водоотведения</t>
  </si>
  <si>
    <t>система электроснабжения</t>
  </si>
  <si>
    <t>Контейнерные площадки</t>
  </si>
  <si>
    <t>Детские площадки</t>
  </si>
  <si>
    <t>Прочие работы по благоустройству</t>
  </si>
  <si>
    <t>дом, кв.м.</t>
  </si>
  <si>
    <t>дом., ед.</t>
  </si>
  <si>
    <t>приборы потребления, ед.</t>
  </si>
  <si>
    <t>в том числе: установка приборов потребления ресурсов</t>
  </si>
  <si>
    <t>3.2.</t>
  </si>
  <si>
    <t>мягкая кровля</t>
  </si>
  <si>
    <t>жесткая кровля</t>
  </si>
  <si>
    <t xml:space="preserve">Процент выполнения (гр.9/гр.5*100)         </t>
  </si>
  <si>
    <t>Все работы должны подразделяться по блокам и разделам Формы "Выполнение капитального ремонта многоквартирных домов" (приложение 1) с подведением итогов по каждому блоку, разделу и подразделу.</t>
  </si>
  <si>
    <t xml:space="preserve">Обязательно подведение итогов по каждому подразделу, разделу, блоку </t>
  </si>
  <si>
    <t>дом; квартир</t>
  </si>
  <si>
    <t xml:space="preserve">системы холодного водоснабжения </t>
  </si>
  <si>
    <t>системы горячего водоснабжения</t>
  </si>
  <si>
    <t>системы теплоснабжения</t>
  </si>
  <si>
    <t>системы водоотведения</t>
  </si>
  <si>
    <t>Ремонт крыши, всего
в том числе:</t>
  </si>
  <si>
    <t>Ремонт или замена лифтового оборудования</t>
  </si>
  <si>
    <t xml:space="preserve">Ремонт подвальных помещений </t>
  </si>
  <si>
    <t>Благоустройство всего
в т.ч.</t>
  </si>
  <si>
    <t>Асфальтирование и замощение</t>
  </si>
  <si>
    <t>бюджет</t>
  </si>
  <si>
    <t>средства собственников</t>
  </si>
  <si>
    <t>ремонт внутридомовых инженерных сетей всего</t>
  </si>
  <si>
    <t>Блок 1. За счет ведомственной структуры Администрации района</t>
  </si>
  <si>
    <t>2.1.</t>
  </si>
  <si>
    <t>2.2.</t>
  </si>
  <si>
    <t>2.3.</t>
  </si>
  <si>
    <t>2.4.</t>
  </si>
  <si>
    <t>2.5.</t>
  </si>
  <si>
    <t>9.1.</t>
  </si>
  <si>
    <t>9.2.</t>
  </si>
  <si>
    <t>9.3.</t>
  </si>
  <si>
    <t>9.4.</t>
  </si>
  <si>
    <t>9.5.</t>
  </si>
  <si>
    <t>Предусмотрено финансирование на год - всего:
в том числе</t>
  </si>
  <si>
    <t>чел.</t>
  </si>
  <si>
    <t>Количество жителей, зарегистрированных в МКД</t>
  </si>
  <si>
    <t>ремонт или замена лифтового оборудования (с продлением срока службы на 25 лет)</t>
  </si>
  <si>
    <t xml:space="preserve">Разработка ПСД </t>
  </si>
  <si>
    <t>1.2. Комплексное благоустройство (целевая статья 3500914)</t>
  </si>
  <si>
    <t xml:space="preserve">Всего капитальный ремонт 
</t>
  </si>
  <si>
    <t xml:space="preserve">Получатели субсидий, в управлении  которой находится многоквартирный дом (ЖСК, ЖК, ТСЖ, др. управляющая организация) </t>
  </si>
  <si>
    <t>Общая площадь  МКД, всего</t>
  </si>
  <si>
    <r>
      <t xml:space="preserve">Перечислено </t>
    </r>
    <r>
      <rPr>
        <b/>
        <u/>
        <sz val="11"/>
        <rFont val="Arial Cyr"/>
        <family val="2"/>
        <charset val="204"/>
      </rPr>
      <t xml:space="preserve">бюджетных </t>
    </r>
    <r>
      <rPr>
        <b/>
        <sz val="11"/>
        <rFont val="Arial Cyr"/>
        <family val="2"/>
        <charset val="204"/>
      </rPr>
      <t>средств получателям субсидий</t>
    </r>
  </si>
  <si>
    <t>ремонт крыш всего</t>
  </si>
  <si>
    <t>Остаток средств</t>
  </si>
  <si>
    <t>ООО "ЖКС Кронштадтского р-на"</t>
  </si>
  <si>
    <t>Всего по холодному водоснабжению</t>
  </si>
  <si>
    <t>Всего по горячему водоснабжению</t>
  </si>
  <si>
    <t>Всего по электроснабжению</t>
  </si>
  <si>
    <t>всего по жесткой кровли</t>
  </si>
  <si>
    <t>Всего по ремонту лифтов</t>
  </si>
  <si>
    <t>Исполнитель  Галинская А.В.    311-23-39</t>
  </si>
  <si>
    <t>Согласовано: Администрация Кронштадтского  района Санкт-Петербурга</t>
  </si>
  <si>
    <t>Начальник  отдела капитального ремонта   __________________   М.В. Бизюлёв</t>
  </si>
  <si>
    <t>Коммунистическая ул., д.6/21, литера А</t>
  </si>
  <si>
    <t>05.14-07.14</t>
  </si>
  <si>
    <t>ул. Аммермана, д.28 литера А</t>
  </si>
  <si>
    <t>ул. Советская,  д.11А, литера А</t>
  </si>
  <si>
    <t>ул. Гражданская, д.8 литера А</t>
  </si>
  <si>
    <t>ул, Красная, д.9, литера А</t>
  </si>
  <si>
    <t>ул. Кронштадтская, д.1/66, литера А</t>
  </si>
  <si>
    <t>ул. Петровская,  д.17, литера А</t>
  </si>
  <si>
    <t>ул.  Посадская,  д. 3, литера А</t>
  </si>
  <si>
    <t>ул.  Посадская,  д. 17/14, литера А</t>
  </si>
  <si>
    <t>ул.  Посадская,  д. 34, литера А</t>
  </si>
  <si>
    <t>ул. Советская,  д.7, литера А</t>
  </si>
  <si>
    <t>ул. Советская,  д.9, литера А</t>
  </si>
  <si>
    <t>ул. Советская,  д.13, литера А</t>
  </si>
  <si>
    <t>ул. Советская,  д.41, литера А</t>
  </si>
  <si>
    <t>ул. Флотская, д.29/9 литера А</t>
  </si>
  <si>
    <t>пр. Ленина, д.41/6 литера А</t>
  </si>
  <si>
    <t>05.14-06.14</t>
  </si>
  <si>
    <t>Итого</t>
  </si>
  <si>
    <t>ул. Посадская, д.42, корп.2</t>
  </si>
  <si>
    <t>Благоустройство дворовых территорий всего, в т.ч.:</t>
  </si>
  <si>
    <t>озеленение</t>
  </si>
  <si>
    <t>Прочие работы по благоустройству (указать какие)</t>
  </si>
  <si>
    <t>Всего по благоустройству</t>
  </si>
  <si>
    <t>ООО "СТК-Альянс"</t>
  </si>
  <si>
    <t>асфальтирование и замощение, озеленение</t>
  </si>
  <si>
    <t>ООО "Кредо-Сервис"</t>
  </si>
  <si>
    <r>
      <t xml:space="preserve">1.1. Комплексное благоустройство </t>
    </r>
    <r>
      <rPr>
        <b/>
        <sz val="12"/>
        <rFont val="Times New Roman Cyr"/>
        <charset val="204"/>
      </rPr>
      <t>(целевая статья 3500914 )</t>
    </r>
  </si>
  <si>
    <r>
      <t xml:space="preserve">1.2. Другие целевые статьи по выполнению капитального ремонта </t>
    </r>
    <r>
      <rPr>
        <b/>
        <sz val="12"/>
        <rFont val="Times New Roman Cyr"/>
        <charset val="204"/>
      </rPr>
      <t>(указать какие)</t>
    </r>
  </si>
  <si>
    <t>Блок 2. За счет ведомственной структуры расходов Жилищного комитета</t>
  </si>
  <si>
    <t>2.1. Краткосрочный план реализации региональной программы капитального ремонта общего имущества в многоквартирных домах в Санкт-Петербурге, утвержденный постановлением Правительства Санкт-Петербурга от 18.02.2014 № 85</t>
  </si>
  <si>
    <t>В пункте 4 "Ремонт или замена лифтового оборудования" необходимо указать рег.номера лифтов</t>
  </si>
  <si>
    <t xml:space="preserve">В пункте 7 "Ремонт аварийных строительных конструкций" необходимо указать виды работ и номера квартир </t>
  </si>
  <si>
    <r>
      <t xml:space="preserve">В п. 10 "Разработка ПСД "  отражаются объемы и виды работ </t>
    </r>
    <r>
      <rPr>
        <u/>
        <sz val="14"/>
        <rFont val="Times New Roman Cyr"/>
        <charset val="204"/>
      </rPr>
      <t xml:space="preserve">поадресно </t>
    </r>
    <r>
      <rPr>
        <sz val="14"/>
        <rFont val="Times New Roman Cyr"/>
        <charset val="204"/>
      </rPr>
      <t xml:space="preserve"> с указанием проектных организаций. </t>
    </r>
  </si>
  <si>
    <t>Способ формирования фонда капитального ремонта</t>
  </si>
  <si>
    <t>счет регионального оператора</t>
  </si>
  <si>
    <t>План 2014 г.</t>
  </si>
  <si>
    <t>Блок 2. За счет ведомственной структуры Жилищного комитета</t>
  </si>
  <si>
    <t>1.2. Другие целевые статьи по выполнению капитального ремонта МКД</t>
  </si>
  <si>
    <t>2.1 Краткосрочный план реализации региональной программы капитального ремонта общего имущества в многоквартирных домах в Санкт-Петербурге, утвержденный постановлением Правительства Санкт-Петербурга от 18.02.2014 № 85</t>
  </si>
  <si>
    <t>систем газоснабжения</t>
  </si>
  <si>
    <t>2.6.</t>
  </si>
  <si>
    <t>Ремонт фасадов</t>
  </si>
  <si>
    <t>Ремонт "аварийных" строительных конструкций</t>
  </si>
  <si>
    <t>Ремонт отдельных элементов систем АППЗ со сроком службы более 20 лет</t>
  </si>
  <si>
    <t>11а</t>
  </si>
  <si>
    <t>12.1.</t>
  </si>
  <si>
    <t>12.2.</t>
  </si>
  <si>
    <t>Начальник  отдела капитального ремонта   __________________  М.В. Бизюлев</t>
  </si>
  <si>
    <t>ул.Литке д.11/37 литера А  (№016444, №016447, №01643, №016449, №016450, №016446, №016445, №016448 )</t>
  </si>
  <si>
    <t>ул. Станюковича  д.6 литера А (№017575, №017576, №017577, №017578, №017430,№017431, №017579, №017580, №017581, №017582 )</t>
  </si>
  <si>
    <t>Ремонт "аварийных" строительных конструкций (ремонт перекрытий)</t>
  </si>
  <si>
    <t>ПСК "Лазурит"</t>
  </si>
  <si>
    <t>ООО "СМУ-Сервис"</t>
  </si>
  <si>
    <t>ООО "Ремстройсервис"</t>
  </si>
  <si>
    <t>ООО "СМУ-Сервис", ЗАО  "Инж. Центр КПЛ"</t>
  </si>
  <si>
    <t>ул. Всеволода Вишневского, д.7/20 литера А (кв.№1, №8, №16)</t>
  </si>
  <si>
    <t xml:space="preserve"> </t>
  </si>
  <si>
    <t>Директор ГКУ ЖА   Кронштадтского  района Санкт-Петербурга  __________________   С.П. Куралов</t>
  </si>
  <si>
    <t>Выполнение капитального ремонта многоквартирных домов, расположенных в   Кронштадтском районе Санкт-Петербурга,  по состоянию на 01.01.2015 г.</t>
  </si>
  <si>
    <t>Факт на 01.01.2015</t>
  </si>
  <si>
    <t>СПРАВКА ПО ВЫПОЛНЕНИЮ КАПИТАЛЬНОГО РЕМОНТА МНОГОКВАРТИРНЫХ ДОМОВ, 
РАСПОЛОЖЕННЫХ В   КРОНШТАДТСКОМ РАЙОНЕ САНКТ-ПЕТЕРБУРГА
по состоянию на 01.01.2015г.</t>
  </si>
  <si>
    <t>Выполнение на 01.01.2015г.</t>
  </si>
  <si>
    <t>Выполнено по состоянию на 01.01.2015</t>
  </si>
  <si>
    <t>1/62</t>
  </si>
  <si>
    <t>ООО "Петрострой"</t>
  </si>
  <si>
    <t>1/410</t>
  </si>
  <si>
    <t>1/445</t>
  </si>
  <si>
    <t>1/961</t>
  </si>
  <si>
    <t>1/1265,6</t>
  </si>
  <si>
    <t>1/954</t>
  </si>
  <si>
    <t>1/915</t>
  </si>
  <si>
    <t>1/435</t>
  </si>
  <si>
    <t>1/755</t>
  </si>
  <si>
    <t>1/426</t>
  </si>
  <si>
    <t>1/363</t>
  </si>
  <si>
    <t>1/1086,5</t>
  </si>
  <si>
    <t>1/1196</t>
  </si>
  <si>
    <t>13/9622,1</t>
  </si>
  <si>
    <t>08.14-09.14</t>
  </si>
  <si>
    <t>08.14-10.14</t>
  </si>
  <si>
    <t>07.14-10.14</t>
  </si>
  <si>
    <t>07.14-09.14</t>
  </si>
  <si>
    <t>1/8</t>
  </si>
  <si>
    <t>1/10</t>
  </si>
  <si>
    <t>05.14-08.14</t>
  </si>
  <si>
    <t>05.14-09.14</t>
  </si>
  <si>
    <t>11.14-12.14</t>
  </si>
  <si>
    <t>ООО"Отделочное управление"</t>
  </si>
  <si>
    <t>Директор ГКУ ЖА   Кронштадтского  района Санкт-Петербурга  __________________ С.П. Куралов</t>
  </si>
  <si>
    <t>ремонт аварийных перкрытий210,2м.кв. кв.№ 1,8,16</t>
  </si>
  <si>
    <t>выполняемых   в 2014 году за счет всех целевых статей и источников финансирования (Сводная справка по эффективности)</t>
  </si>
  <si>
    <t>Адрес</t>
  </si>
  <si>
    <t>Справочные данные</t>
  </si>
  <si>
    <t>Коды целевых статей</t>
  </si>
  <si>
    <t>Выполнение по видам работ, тыс.руб.</t>
  </si>
  <si>
    <t>Итого направлено средств в 2014 году</t>
  </si>
  <si>
    <t xml:space="preserve">Способ формирования фонда капитального ремонта </t>
  </si>
  <si>
    <t>Общая площадь многоквартирного дома, кв.м.</t>
  </si>
  <si>
    <t>Площадь
помещений МКД, кв.м.:</t>
  </si>
  <si>
    <t>Количество помещений МКД:</t>
  </si>
  <si>
    <t>Количество зарегистрированных жителей</t>
  </si>
  <si>
    <t>Серия дома</t>
  </si>
  <si>
    <t>Год постройки дома</t>
  </si>
  <si>
    <t>Ремонт  систем электроснабжения</t>
  </si>
  <si>
    <t>Ремонт систем теплоснабжения</t>
  </si>
  <si>
    <t>Ремонт систем  холодного водоснабжения</t>
  </si>
  <si>
    <t>Ремонт систем горячего водоснабжения</t>
  </si>
  <si>
    <t>Ремонт систем газоснабжения</t>
  </si>
  <si>
    <t>Ремонт систем водоотведения</t>
  </si>
  <si>
    <t>Ремонт крыши</t>
  </si>
  <si>
    <t>Ремонт подвальных помещений или гидроизоляция подвалов</t>
  </si>
  <si>
    <t>Другие работы по благоустройтву</t>
  </si>
  <si>
    <t>Ремонт отдельных элементов систем АППЗ</t>
  </si>
  <si>
    <t>Разработка ПСД</t>
  </si>
  <si>
    <t xml:space="preserve">Другое </t>
  </si>
  <si>
    <t>всего:</t>
  </si>
  <si>
    <t>в том числе жилых</t>
  </si>
  <si>
    <t>ИТОГО</t>
  </si>
  <si>
    <t>в том числе ЖСК, ТСЖ</t>
  </si>
  <si>
    <t>М.П.</t>
  </si>
  <si>
    <t xml:space="preserve">Исполнитель: Ф.и.о., № телефона </t>
  </si>
  <si>
    <t xml:space="preserve">Исполняющий обязанности заместитель главы администрации Кронштадтского района  </t>
  </si>
  <si>
    <t>________________________________Л.А.Кулькова</t>
  </si>
  <si>
    <t>ул. Всеволода Вишневского д. 7/20 литера А</t>
  </si>
  <si>
    <t>ул.Литке д.11/37 литера А</t>
  </si>
  <si>
    <t>ул. Станюковича  д.6 литера А</t>
  </si>
  <si>
    <t xml:space="preserve"> Гражданская ул., д.8 литера А</t>
  </si>
  <si>
    <t xml:space="preserve"> Красная ул., д.9, литера А</t>
  </si>
  <si>
    <t xml:space="preserve"> Кронштадтская ул., д.1/66, литера А</t>
  </si>
  <si>
    <t xml:space="preserve"> Петровская ул.,  д.17, литера А</t>
  </si>
  <si>
    <t xml:space="preserve">  Посадская ул.,   д. 3, литера А</t>
  </si>
  <si>
    <t xml:space="preserve"> Советская ул.,  д.7, литера А</t>
  </si>
  <si>
    <t xml:space="preserve"> Советская ул.,  д.9, литера А</t>
  </si>
  <si>
    <t>Советская ул.,  д.13, литера А</t>
  </si>
  <si>
    <t xml:space="preserve"> Советская ул.,  д.41, литера А</t>
  </si>
  <si>
    <t xml:space="preserve"> Флотская ул., д.29/9 литера А</t>
  </si>
  <si>
    <t>1931-1956гг. "конструкт." и "сталинские"</t>
  </si>
  <si>
    <t>дореволюционной постройки</t>
  </si>
  <si>
    <t>МКД до 1917г.</t>
  </si>
  <si>
    <t>после 1980г. "новое строительство, Кирп."</t>
  </si>
  <si>
    <t xml:space="preserve">  Посадская ул.,   д. 34, литера А</t>
  </si>
  <si>
    <t xml:space="preserve">  Посадская ул.,   д. 17/14, литера А</t>
  </si>
  <si>
    <t xml:space="preserve">  Посадская ул.,                    д. 42, литера А</t>
  </si>
  <si>
    <t>ул Зосимова д. 11 литера А</t>
  </si>
  <si>
    <t>Интернациональная ул. д. 5/11, литера А</t>
  </si>
  <si>
    <t xml:space="preserve">Сводная справка по выполнению работ капитального характера в домах  Кронштадтского района Санкт-Петербурга, </t>
  </si>
  <si>
    <t>1957-1970 "хрущевка"</t>
  </si>
  <si>
    <t xml:space="preserve">Директор ГКУ ЖА Кронштадтского  района Санкт-Петербурга                                                  С.П. Куралов                         </t>
  </si>
  <si>
    <t>Начальник отдела технадзора                                                          М.В. Бизюлёв                  311 34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</si>
</sst>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00"/>
    <numFmt numFmtId="166" formatCode="0.0000"/>
    <numFmt numFmtId="167" formatCode="0.00000"/>
    <numFmt numFmtId="168" formatCode="0.000"/>
  </numFmts>
  <fonts count="58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2"/>
      <name val="Times New Roman Cyr"/>
      <family val="1"/>
      <charset val="204"/>
    </font>
    <font>
      <b/>
      <sz val="9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4"/>
      <name val="Times New Roman Cyr"/>
      <family val="1"/>
      <charset val="204"/>
    </font>
    <font>
      <sz val="8"/>
      <name val="Arial Cyr"/>
      <family val="2"/>
      <charset val="204"/>
    </font>
    <font>
      <b/>
      <i/>
      <sz val="14"/>
      <name val="Times New Roman Cyr"/>
      <family val="1"/>
      <charset val="204"/>
    </font>
    <font>
      <b/>
      <sz val="10"/>
      <name val="Arial Cyr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9"/>
      <name val="Arial Cyr"/>
      <family val="2"/>
      <charset val="204"/>
    </font>
    <font>
      <b/>
      <sz val="5"/>
      <name val="Arial Cyr"/>
      <charset val="204"/>
    </font>
    <font>
      <sz val="5"/>
      <name val="Arial Cyr"/>
      <charset val="204"/>
    </font>
    <font>
      <sz val="5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1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6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4"/>
      <name val="Times New Roman Cyr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sz val="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Arial Cyr"/>
    </font>
    <font>
      <sz val="8"/>
      <name val="Arial Cy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3" fillId="0" borderId="0"/>
    <xf numFmtId="0" fontId="2" fillId="0" borderId="0"/>
    <xf numFmtId="0" fontId="36" fillId="0" borderId="0"/>
    <xf numFmtId="0" fontId="2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164" fontId="5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5" fillId="0" borderId="0"/>
    <xf numFmtId="0" fontId="1" fillId="0" borderId="0"/>
  </cellStyleXfs>
  <cellXfs count="236">
    <xf numFmtId="0" fontId="0" fillId="0" borderId="0" xfId="0"/>
    <xf numFmtId="0" fontId="6" fillId="0" borderId="0" xfId="8" applyFont="1"/>
    <xf numFmtId="0" fontId="3" fillId="0" borderId="0" xfId="8" applyFont="1"/>
    <xf numFmtId="0" fontId="3" fillId="0" borderId="0" xfId="8" applyFont="1" applyBorder="1"/>
    <xf numFmtId="0" fontId="3" fillId="0" borderId="1" xfId="8" applyFont="1" applyBorder="1"/>
    <xf numFmtId="0" fontId="4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8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3" fillId="0" borderId="1" xfId="0" applyFont="1" applyBorder="1" applyAlignment="1"/>
    <xf numFmtId="0" fontId="7" fillId="0" borderId="1" xfId="0" applyFont="1" applyBorder="1"/>
    <xf numFmtId="0" fontId="37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6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6" fillId="0" borderId="3" xfId="8" applyFont="1" applyBorder="1" applyAlignment="1">
      <alignment vertical="top"/>
    </xf>
    <xf numFmtId="0" fontId="6" fillId="0" borderId="1" xfId="8" applyFont="1" applyBorder="1" applyAlignment="1">
      <alignment horizontal="center" wrapText="1"/>
    </xf>
    <xf numFmtId="0" fontId="6" fillId="0" borderId="4" xfId="8" applyFont="1" applyBorder="1" applyAlignment="1">
      <alignment horizontal="center"/>
    </xf>
    <xf numFmtId="0" fontId="14" fillId="0" borderId="1" xfId="8" applyFont="1" applyBorder="1" applyAlignment="1">
      <alignment horizontal="center" vertical="center"/>
    </xf>
    <xf numFmtId="0" fontId="14" fillId="0" borderId="1" xfId="8" applyFont="1" applyBorder="1"/>
    <xf numFmtId="0" fontId="8" fillId="0" borderId="3" xfId="8" applyFont="1" applyBorder="1" applyAlignment="1">
      <alignment horizontal="center"/>
    </xf>
    <xf numFmtId="0" fontId="8" fillId="0" borderId="1" xfId="8" applyFont="1" applyBorder="1" applyAlignment="1">
      <alignment horizontal="center"/>
    </xf>
    <xf numFmtId="0" fontId="19" fillId="0" borderId="0" xfId="8" applyFont="1"/>
    <xf numFmtId="0" fontId="20" fillId="0" borderId="0" xfId="8" applyFont="1" applyBorder="1" applyAlignment="1">
      <alignment vertical="center"/>
    </xf>
    <xf numFmtId="0" fontId="20" fillId="0" borderId="0" xfId="8" applyFont="1" applyBorder="1" applyAlignment="1">
      <alignment wrapText="1"/>
    </xf>
    <xf numFmtId="0" fontId="20" fillId="0" borderId="0" xfId="8" applyFont="1" applyBorder="1" applyAlignment="1">
      <alignment horizontal="center"/>
    </xf>
    <xf numFmtId="0" fontId="21" fillId="0" borderId="0" xfId="8" applyFont="1" applyBorder="1"/>
    <xf numFmtId="0" fontId="21" fillId="0" borderId="0" xfId="8" applyFont="1"/>
    <xf numFmtId="0" fontId="22" fillId="0" borderId="0" xfId="8" applyFont="1"/>
    <xf numFmtId="0" fontId="5" fillId="0" borderId="1" xfId="8" applyFont="1" applyBorder="1" applyAlignment="1">
      <alignment horizontal="center" vertical="center" wrapText="1"/>
    </xf>
    <xf numFmtId="0" fontId="15" fillId="0" borderId="0" xfId="0" applyFont="1"/>
    <xf numFmtId="0" fontId="26" fillId="0" borderId="0" xfId="8" applyFont="1"/>
    <xf numFmtId="0" fontId="27" fillId="0" borderId="1" xfId="8" applyFont="1" applyBorder="1" applyAlignment="1">
      <alignment vertical="top" wrapText="1"/>
    </xf>
    <xf numFmtId="0" fontId="27" fillId="0" borderId="2" xfId="8" applyFont="1" applyBorder="1" applyAlignment="1">
      <alignment vertical="top" wrapText="1"/>
    </xf>
    <xf numFmtId="0" fontId="27" fillId="0" borderId="3" xfId="8" applyFont="1" applyBorder="1" applyAlignment="1">
      <alignment wrapText="1"/>
    </xf>
    <xf numFmtId="0" fontId="27" fillId="0" borderId="1" xfId="8" applyFont="1" applyBorder="1"/>
    <xf numFmtId="0" fontId="14" fillId="2" borderId="1" xfId="8" applyFont="1" applyFill="1" applyBorder="1" applyAlignment="1">
      <alignment horizontal="center" vertical="center"/>
    </xf>
    <xf numFmtId="0" fontId="27" fillId="2" borderId="1" xfId="8" applyFont="1" applyFill="1" applyBorder="1" applyAlignment="1">
      <alignment vertical="top" wrapText="1"/>
    </xf>
    <xf numFmtId="0" fontId="6" fillId="2" borderId="1" xfId="8" applyFont="1" applyFill="1" applyBorder="1" applyAlignment="1">
      <alignment horizontal="center"/>
    </xf>
    <xf numFmtId="0" fontId="38" fillId="0" borderId="1" xfId="0" applyFont="1" applyBorder="1" applyAlignment="1">
      <alignment wrapText="1"/>
    </xf>
    <xf numFmtId="0" fontId="25" fillId="0" borderId="0" xfId="8" applyFont="1"/>
    <xf numFmtId="0" fontId="32" fillId="0" borderId="0" xfId="8" applyFont="1"/>
    <xf numFmtId="0" fontId="33" fillId="0" borderId="0" xfId="8" applyFont="1"/>
    <xf numFmtId="0" fontId="34" fillId="0" borderId="0" xfId="8" applyFont="1"/>
    <xf numFmtId="0" fontId="33" fillId="0" borderId="0" xfId="0" applyFont="1"/>
    <xf numFmtId="0" fontId="24" fillId="0" borderId="0" xfId="8" applyFont="1" applyAlignment="1"/>
    <xf numFmtId="0" fontId="4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/>
    <xf numFmtId="0" fontId="25" fillId="0" borderId="4" xfId="11" applyFont="1" applyFill="1" applyBorder="1"/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/>
    <xf numFmtId="165" fontId="39" fillId="3" borderId="3" xfId="2" applyNumberFormat="1" applyFont="1" applyFill="1" applyBorder="1" applyAlignment="1">
      <alignment horizontal="center" wrapText="1"/>
    </xf>
    <xf numFmtId="165" fontId="39" fillId="3" borderId="1" xfId="2" applyNumberFormat="1" applyFont="1" applyFill="1" applyBorder="1" applyAlignment="1">
      <alignment horizontal="center" wrapText="1"/>
    </xf>
    <xf numFmtId="165" fontId="25" fillId="0" borderId="1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40" fillId="0" borderId="1" xfId="0" applyNumberFormat="1" applyFont="1" applyFill="1" applyBorder="1" applyAlignment="1" applyProtection="1">
      <alignment wrapText="1"/>
      <protection locked="0"/>
    </xf>
    <xf numFmtId="165" fontId="10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0" fillId="0" borderId="0" xfId="0" applyNumberFormat="1" applyFont="1" applyAlignment="1">
      <alignment wrapText="1"/>
    </xf>
    <xf numFmtId="0" fontId="10" fillId="0" borderId="1" xfId="0" applyFont="1" applyBorder="1"/>
    <xf numFmtId="165" fontId="11" fillId="0" borderId="0" xfId="0" applyNumberFormat="1" applyFont="1"/>
    <xf numFmtId="0" fontId="10" fillId="0" borderId="0" xfId="0" applyFont="1"/>
    <xf numFmtId="0" fontId="47" fillId="0" borderId="0" xfId="8" applyFont="1"/>
    <xf numFmtId="0" fontId="4" fillId="0" borderId="3" xfId="0" applyFont="1" applyBorder="1" applyAlignment="1">
      <alignment horizontal="center" vertical="center"/>
    </xf>
    <xf numFmtId="0" fontId="46" fillId="0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9" fillId="4" borderId="1" xfId="3" applyFont="1" applyFill="1" applyBorder="1" applyAlignment="1">
      <alignment horizontal="left" wrapText="1"/>
    </xf>
    <xf numFmtId="0" fontId="37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wrapText="1"/>
    </xf>
    <xf numFmtId="0" fontId="6" fillId="0" borderId="2" xfId="8" applyFont="1" applyBorder="1" applyAlignment="1">
      <alignment horizontal="center" vertical="center"/>
    </xf>
    <xf numFmtId="0" fontId="27" fillId="0" borderId="2" xfId="8" applyFont="1" applyBorder="1" applyAlignment="1">
      <alignment horizontal="left" vertical="center" wrapText="1"/>
    </xf>
    <xf numFmtId="0" fontId="24" fillId="0" borderId="0" xfId="8" applyFont="1" applyAlignment="1">
      <alignment horizontal="left"/>
    </xf>
    <xf numFmtId="0" fontId="27" fillId="0" borderId="2" xfId="8" applyFont="1" applyBorder="1" applyAlignment="1">
      <alignment horizontal="left" vertical="center"/>
    </xf>
    <xf numFmtId="0" fontId="6" fillId="0" borderId="1" xfId="8" applyFont="1" applyBorder="1" applyAlignment="1">
      <alignment horizontal="center" vertical="center"/>
    </xf>
    <xf numFmtId="0" fontId="6" fillId="0" borderId="1" xfId="8" applyFont="1" applyBorder="1" applyAlignment="1">
      <alignment horizontal="center"/>
    </xf>
    <xf numFmtId="0" fontId="27" fillId="0" borderId="1" xfId="8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8" applyFont="1" applyFill="1" applyBorder="1"/>
    <xf numFmtId="0" fontId="12" fillId="0" borderId="1" xfId="8" applyFont="1" applyBorder="1"/>
    <xf numFmtId="0" fontId="44" fillId="0" borderId="0" xfId="8" applyFont="1"/>
    <xf numFmtId="0" fontId="7" fillId="0" borderId="1" xfId="0" applyFont="1" applyBorder="1" applyAlignment="1">
      <alignment horizontal="center" wrapText="1"/>
    </xf>
    <xf numFmtId="166" fontId="3" fillId="0" borderId="1" xfId="8" applyNumberFormat="1" applyFont="1" applyBorder="1"/>
    <xf numFmtId="0" fontId="4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0" fontId="15" fillId="0" borderId="1" xfId="0" applyFont="1" applyBorder="1"/>
    <xf numFmtId="0" fontId="4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49" fontId="24" fillId="4" borderId="0" xfId="8" applyNumberFormat="1" applyFont="1" applyFill="1" applyBorder="1" applyAlignment="1">
      <alignment horizontal="center" vertical="center" wrapText="1"/>
    </xf>
    <xf numFmtId="49" fontId="24" fillId="0" borderId="0" xfId="8" applyNumberFormat="1" applyFont="1" applyFill="1" applyBorder="1" applyAlignment="1">
      <alignment horizontal="center" vertical="center" wrapText="1"/>
    </xf>
    <xf numFmtId="0" fontId="33" fillId="4" borderId="0" xfId="8" applyFont="1" applyFill="1" applyBorder="1"/>
    <xf numFmtId="0" fontId="25" fillId="0" borderId="0" xfId="8" applyFont="1" applyAlignment="1">
      <alignment horizontal="left" vertical="center"/>
    </xf>
    <xf numFmtId="0" fontId="51" fillId="0" borderId="1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4" fontId="52" fillId="0" borderId="1" xfId="0" applyNumberFormat="1" applyFont="1" applyBorder="1" applyAlignment="1">
      <alignment horizontal="center" vertical="center" wrapText="1"/>
    </xf>
    <xf numFmtId="3" fontId="52" fillId="0" borderId="1" xfId="0" applyNumberFormat="1" applyFont="1" applyBorder="1" applyAlignment="1">
      <alignment horizontal="center" vertical="center" wrapText="1"/>
    </xf>
    <xf numFmtId="0" fontId="44" fillId="4" borderId="1" xfId="8" applyFont="1" applyFill="1" applyBorder="1" applyAlignment="1">
      <alignment horizontal="center"/>
    </xf>
    <xf numFmtId="0" fontId="2" fillId="0" borderId="1" xfId="0" applyFont="1" applyBorder="1"/>
    <xf numFmtId="2" fontId="44" fillId="3" borderId="1" xfId="8" applyNumberFormat="1" applyFont="1" applyFill="1" applyBorder="1" applyAlignment="1"/>
    <xf numFmtId="0" fontId="51" fillId="0" borderId="1" xfId="0" applyFont="1" applyFill="1" applyBorder="1" applyAlignment="1">
      <alignment wrapText="1"/>
    </xf>
    <xf numFmtId="49" fontId="45" fillId="4" borderId="4" xfId="8" applyNumberFormat="1" applyFont="1" applyFill="1" applyBorder="1" applyAlignment="1">
      <alignment horizontal="center" vertical="center" wrapText="1"/>
    </xf>
    <xf numFmtId="0" fontId="2" fillId="0" borderId="0" xfId="0" applyFont="1"/>
    <xf numFmtId="1" fontId="44" fillId="3" borderId="1" xfId="0" applyNumberFormat="1" applyFont="1" applyFill="1" applyBorder="1" applyProtection="1">
      <protection locked="0"/>
    </xf>
    <xf numFmtId="167" fontId="2" fillId="0" borderId="1" xfId="0" applyNumberFormat="1" applyFont="1" applyBorder="1"/>
    <xf numFmtId="1" fontId="44" fillId="3" borderId="1" xfId="0" applyNumberFormat="1" applyFont="1" applyFill="1" applyBorder="1" applyAlignment="1" applyProtection="1">
      <protection locked="0"/>
    </xf>
    <xf numFmtId="0" fontId="51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44" fillId="0" borderId="1" xfId="0" applyFont="1" applyBorder="1"/>
    <xf numFmtId="0" fontId="54" fillId="0" borderId="1" xfId="0" applyFont="1" applyBorder="1" applyAlignment="1">
      <alignment horizontal="left" wrapText="1"/>
    </xf>
    <xf numFmtId="0" fontId="45" fillId="0" borderId="0" xfId="8" applyFont="1" applyBorder="1" applyAlignment="1">
      <alignment horizontal="left"/>
    </xf>
    <xf numFmtId="0" fontId="45" fillId="0" borderId="0" xfId="8" applyFont="1" applyBorder="1"/>
    <xf numFmtId="0" fontId="45" fillId="0" borderId="0" xfId="8" applyFont="1" applyBorder="1" applyAlignment="1">
      <alignment horizontal="center"/>
    </xf>
    <xf numFmtId="0" fontId="44" fillId="0" borderId="0" xfId="8" applyFont="1" applyBorder="1"/>
    <xf numFmtId="2" fontId="45" fillId="0" borderId="0" xfId="0" applyNumberFormat="1" applyFont="1" applyBorder="1"/>
    <xf numFmtId="0" fontId="51" fillId="0" borderId="1" xfId="0" applyFont="1" applyFill="1" applyBorder="1" applyAlignment="1">
      <alignment horizontal="center" wrapText="1"/>
    </xf>
    <xf numFmtId="0" fontId="52" fillId="3" borderId="1" xfId="0" applyFont="1" applyFill="1" applyBorder="1" applyAlignment="1">
      <alignment horizontal="center" wrapText="1"/>
    </xf>
    <xf numFmtId="0" fontId="44" fillId="3" borderId="7" xfId="11" applyFont="1" applyFill="1" applyBorder="1" applyAlignment="1">
      <alignment horizontal="center" wrapText="1"/>
    </xf>
    <xf numFmtId="0" fontId="51" fillId="4" borderId="1" xfId="3" applyFont="1" applyFill="1" applyBorder="1" applyAlignment="1">
      <alignment horizontal="center" wrapText="1"/>
    </xf>
    <xf numFmtId="0" fontId="51" fillId="3" borderId="3" xfId="0" applyFont="1" applyFill="1" applyBorder="1" applyAlignment="1">
      <alignment horizontal="center" wrapText="1"/>
    </xf>
    <xf numFmtId="167" fontId="14" fillId="0" borderId="1" xfId="0" applyNumberFormat="1" applyFont="1" applyBorder="1"/>
    <xf numFmtId="0" fontId="55" fillId="0" borderId="1" xfId="0" applyFont="1" applyBorder="1"/>
    <xf numFmtId="0" fontId="55" fillId="0" borderId="0" xfId="0" applyFont="1"/>
    <xf numFmtId="167" fontId="55" fillId="0" borderId="1" xfId="0" applyNumberFormat="1" applyFont="1" applyBorder="1"/>
    <xf numFmtId="0" fontId="14" fillId="0" borderId="1" xfId="0" applyFont="1" applyBorder="1"/>
    <xf numFmtId="0" fontId="56" fillId="0" borderId="1" xfId="0" applyFont="1" applyBorder="1" applyAlignment="1">
      <alignment wrapText="1"/>
    </xf>
    <xf numFmtId="168" fontId="2" fillId="0" borderId="1" xfId="0" applyNumberFormat="1" applyFont="1" applyBorder="1"/>
    <xf numFmtId="0" fontId="57" fillId="0" borderId="1" xfId="0" applyFont="1" applyBorder="1"/>
    <xf numFmtId="0" fontId="6" fillId="0" borderId="3" xfId="8" applyFont="1" applyBorder="1" applyAlignment="1">
      <alignment horizontal="center" vertical="center"/>
    </xf>
    <xf numFmtId="0" fontId="6" fillId="0" borderId="2" xfId="8" applyFont="1" applyBorder="1" applyAlignment="1">
      <alignment horizontal="center" vertical="center"/>
    </xf>
    <xf numFmtId="0" fontId="27" fillId="0" borderId="3" xfId="8" applyFont="1" applyBorder="1" applyAlignment="1">
      <alignment horizontal="left" vertical="center" wrapText="1"/>
    </xf>
    <xf numFmtId="0" fontId="27" fillId="0" borderId="2" xfId="8" applyFont="1" applyBorder="1" applyAlignment="1">
      <alignment horizontal="left" vertical="center" wrapText="1"/>
    </xf>
    <xf numFmtId="0" fontId="24" fillId="0" borderId="0" xfId="8" applyFont="1" applyAlignment="1">
      <alignment horizontal="left"/>
    </xf>
    <xf numFmtId="0" fontId="27" fillId="0" borderId="3" xfId="8" applyFont="1" applyBorder="1" applyAlignment="1">
      <alignment vertical="center"/>
    </xf>
    <xf numFmtId="0" fontId="27" fillId="0" borderId="2" xfId="8" applyFont="1" applyBorder="1" applyAlignment="1">
      <alignment vertical="center"/>
    </xf>
    <xf numFmtId="0" fontId="27" fillId="0" borderId="3" xfId="8" applyFont="1" applyBorder="1" applyAlignment="1">
      <alignment horizontal="left" vertical="center"/>
    </xf>
    <xf numFmtId="0" fontId="27" fillId="0" borderId="2" xfId="8" applyFont="1" applyBorder="1" applyAlignment="1">
      <alignment horizontal="left" vertical="center"/>
    </xf>
    <xf numFmtId="0" fontId="45" fillId="0" borderId="0" xfId="8" applyFont="1" applyAlignment="1">
      <alignment horizontal="center"/>
    </xf>
    <xf numFmtId="0" fontId="6" fillId="0" borderId="5" xfId="8" applyFont="1" applyBorder="1" applyAlignment="1">
      <alignment horizontal="center" vertical="center"/>
    </xf>
    <xf numFmtId="0" fontId="27" fillId="0" borderId="5" xfId="8" applyFont="1" applyBorder="1" applyAlignment="1">
      <alignment horizontal="left" vertical="center"/>
    </xf>
    <xf numFmtId="0" fontId="27" fillId="0" borderId="5" xfId="8" applyFont="1" applyBorder="1" applyAlignment="1">
      <alignment horizontal="left" vertical="center" wrapText="1"/>
    </xf>
    <xf numFmtId="0" fontId="27" fillId="0" borderId="5" xfId="8" applyFont="1" applyBorder="1" applyAlignment="1">
      <alignment vertical="center"/>
    </xf>
    <xf numFmtId="0" fontId="6" fillId="0" borderId="1" xfId="8" applyFont="1" applyBorder="1" applyAlignment="1">
      <alignment horizontal="center"/>
    </xf>
    <xf numFmtId="0" fontId="27" fillId="0" borderId="1" xfId="8" applyFont="1" applyBorder="1" applyAlignment="1"/>
    <xf numFmtId="0" fontId="27" fillId="0" borderId="3" xfId="8" applyFont="1" applyBorder="1" applyAlignment="1">
      <alignment vertical="center" wrapText="1"/>
    </xf>
    <xf numFmtId="0" fontId="27" fillId="0" borderId="5" xfId="8" applyFont="1" applyBorder="1" applyAlignment="1">
      <alignment vertical="center" wrapText="1"/>
    </xf>
    <xf numFmtId="0" fontId="27" fillId="0" borderId="2" xfId="8" applyFont="1" applyBorder="1" applyAlignment="1">
      <alignment vertical="center" wrapText="1"/>
    </xf>
    <xf numFmtId="0" fontId="6" fillId="0" borderId="3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29" fillId="0" borderId="0" xfId="8" applyFont="1" applyBorder="1" applyAlignment="1">
      <alignment horizontal="left" vertical="center" wrapText="1"/>
    </xf>
    <xf numFmtId="0" fontId="6" fillId="0" borderId="3" xfId="8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6" fillId="0" borderId="7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8" xfId="8" applyFont="1" applyBorder="1" applyAlignment="1">
      <alignment horizontal="center" vertical="center" wrapText="1"/>
    </xf>
    <xf numFmtId="0" fontId="6" fillId="0" borderId="9" xfId="8" applyFont="1" applyBorder="1" applyAlignment="1">
      <alignment horizontal="center" vertical="center" wrapText="1"/>
    </xf>
    <xf numFmtId="0" fontId="6" fillId="0" borderId="10" xfId="8" applyFont="1" applyBorder="1" applyAlignment="1">
      <alignment horizontal="center" vertical="center" wrapText="1"/>
    </xf>
    <xf numFmtId="0" fontId="6" fillId="0" borderId="11" xfId="8" applyFont="1" applyBorder="1" applyAlignment="1">
      <alignment horizontal="center" vertical="center" wrapText="1"/>
    </xf>
    <xf numFmtId="0" fontId="5" fillId="0" borderId="8" xfId="8" applyFont="1" applyBorder="1" applyAlignment="1">
      <alignment horizontal="center" vertical="center" wrapText="1"/>
    </xf>
    <xf numFmtId="0" fontId="5" fillId="0" borderId="9" xfId="8" applyFont="1" applyBorder="1" applyAlignment="1">
      <alignment horizontal="center" vertical="center" wrapText="1"/>
    </xf>
    <xf numFmtId="0" fontId="5" fillId="0" borderId="10" xfId="8" applyFont="1" applyBorder="1" applyAlignment="1">
      <alignment horizontal="center" vertical="center" wrapText="1"/>
    </xf>
    <xf numFmtId="0" fontId="5" fillId="0" borderId="11" xfId="8" applyFont="1" applyBorder="1" applyAlignment="1">
      <alignment horizontal="center" vertical="center" wrapText="1"/>
    </xf>
    <xf numFmtId="0" fontId="5" fillId="0" borderId="12" xfId="8" applyFont="1" applyBorder="1" applyAlignment="1">
      <alignment horizontal="center" vertical="center" wrapText="1"/>
    </xf>
    <xf numFmtId="0" fontId="5" fillId="0" borderId="13" xfId="8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4" fillId="0" borderId="0" xfId="8" applyFont="1" applyAlignment="1">
      <alignment horizontal="left"/>
    </xf>
    <xf numFmtId="0" fontId="44" fillId="4" borderId="1" xfId="8" applyFont="1" applyFill="1" applyBorder="1" applyAlignment="1">
      <alignment horizontal="center" textRotation="90" wrapText="1"/>
    </xf>
    <xf numFmtId="0" fontId="45" fillId="0" borderId="1" xfId="0" applyFont="1" applyBorder="1" applyAlignment="1">
      <alignment horizontal="center"/>
    </xf>
    <xf numFmtId="0" fontId="45" fillId="0" borderId="0" xfId="8" applyFont="1" applyBorder="1" applyAlignment="1">
      <alignment horizontal="left"/>
    </xf>
    <xf numFmtId="0" fontId="44" fillId="0" borderId="3" xfId="8" applyFont="1" applyFill="1" applyBorder="1" applyAlignment="1">
      <alignment horizontal="center" textRotation="90" wrapText="1"/>
    </xf>
    <xf numFmtId="0" fontId="44" fillId="0" borderId="2" xfId="8" applyFont="1" applyFill="1" applyBorder="1" applyAlignment="1">
      <alignment horizontal="center" textRotation="90" wrapText="1"/>
    </xf>
    <xf numFmtId="0" fontId="44" fillId="4" borderId="3" xfId="8" applyFont="1" applyFill="1" applyBorder="1" applyAlignment="1">
      <alignment horizontal="center" textRotation="90" wrapText="1"/>
    </xf>
    <xf numFmtId="0" fontId="44" fillId="4" borderId="2" xfId="8" applyFont="1" applyFill="1" applyBorder="1" applyAlignment="1">
      <alignment horizontal="center" textRotation="90" wrapText="1"/>
    </xf>
    <xf numFmtId="49" fontId="50" fillId="4" borderId="0" xfId="8" applyNumberFormat="1" applyFont="1" applyFill="1" applyBorder="1" applyAlignment="1">
      <alignment horizontal="center" wrapText="1"/>
    </xf>
    <xf numFmtId="49" fontId="50" fillId="4" borderId="0" xfId="8" applyNumberFormat="1" applyFont="1" applyFill="1" applyBorder="1" applyAlignment="1">
      <alignment horizontal="center" vertical="center" wrapText="1"/>
    </xf>
    <xf numFmtId="0" fontId="44" fillId="4" borderId="3" xfId="8" applyFont="1" applyFill="1" applyBorder="1" applyAlignment="1">
      <alignment horizontal="center" vertical="center" wrapText="1"/>
    </xf>
    <xf numFmtId="0" fontId="44" fillId="4" borderId="5" xfId="8" applyFont="1" applyFill="1" applyBorder="1" applyAlignment="1">
      <alignment horizontal="center" vertical="center" wrapText="1"/>
    </xf>
    <xf numFmtId="0" fontId="44" fillId="4" borderId="2" xfId="8" applyFont="1" applyFill="1" applyBorder="1" applyAlignment="1">
      <alignment horizontal="center" vertical="center" wrapText="1"/>
    </xf>
    <xf numFmtId="0" fontId="44" fillId="4" borderId="3" xfId="8" applyFont="1" applyFill="1" applyBorder="1" applyAlignment="1">
      <alignment horizontal="center" vertical="center"/>
    </xf>
    <xf numFmtId="0" fontId="44" fillId="4" borderId="5" xfId="8" applyFont="1" applyFill="1" applyBorder="1" applyAlignment="1">
      <alignment horizontal="center" vertical="center"/>
    </xf>
    <xf numFmtId="0" fontId="44" fillId="4" borderId="2" xfId="8" applyFont="1" applyFill="1" applyBorder="1" applyAlignment="1">
      <alignment horizontal="center" vertical="center"/>
    </xf>
    <xf numFmtId="49" fontId="45" fillId="4" borderId="6" xfId="8" applyNumberFormat="1" applyFont="1" applyFill="1" applyBorder="1" applyAlignment="1">
      <alignment horizontal="center" vertical="center" wrapText="1"/>
    </xf>
    <xf numFmtId="49" fontId="45" fillId="4" borderId="7" xfId="8" applyNumberFormat="1" applyFont="1" applyFill="1" applyBorder="1" applyAlignment="1">
      <alignment horizontal="center" vertical="center" wrapText="1"/>
    </xf>
    <xf numFmtId="49" fontId="45" fillId="4" borderId="4" xfId="8" applyNumberFormat="1" applyFont="1" applyFill="1" applyBorder="1" applyAlignment="1">
      <alignment horizontal="center" vertical="center" wrapText="1"/>
    </xf>
    <xf numFmtId="0" fontId="44" fillId="4" borderId="5" xfId="8" applyFont="1" applyFill="1" applyBorder="1" applyAlignment="1">
      <alignment horizontal="center" textRotation="90" wrapText="1"/>
    </xf>
    <xf numFmtId="0" fontId="45" fillId="4" borderId="3" xfId="8" applyFont="1" applyFill="1" applyBorder="1" applyAlignment="1">
      <alignment horizontal="center" vertical="center" wrapText="1"/>
    </xf>
    <xf numFmtId="0" fontId="45" fillId="4" borderId="5" xfId="8" applyFont="1" applyFill="1" applyBorder="1" applyAlignment="1">
      <alignment horizontal="center" vertical="center" wrapText="1"/>
    </xf>
    <xf numFmtId="0" fontId="45" fillId="4" borderId="2" xfId="8" applyFont="1" applyFill="1" applyBorder="1" applyAlignment="1">
      <alignment horizontal="center" vertical="center" wrapText="1"/>
    </xf>
    <xf numFmtId="1" fontId="52" fillId="0" borderId="1" xfId="0" applyNumberFormat="1" applyFont="1" applyBorder="1" applyAlignment="1">
      <alignment horizontal="center" vertical="center" wrapText="1"/>
    </xf>
    <xf numFmtId="0" fontId="44" fillId="0" borderId="3" xfId="8" applyFont="1" applyBorder="1" applyAlignment="1">
      <alignment horizontal="center" vertical="center" wrapText="1"/>
    </xf>
    <xf numFmtId="0" fontId="44" fillId="0" borderId="2" xfId="8" applyFont="1" applyBorder="1" applyAlignment="1">
      <alignment horizontal="center" vertical="center" wrapText="1"/>
    </xf>
    <xf numFmtId="4" fontId="52" fillId="0" borderId="1" xfId="0" applyNumberFormat="1" applyFont="1" applyBorder="1" applyAlignment="1">
      <alignment horizontal="center" vertical="center" wrapText="1"/>
    </xf>
    <xf numFmtId="4" fontId="53" fillId="0" borderId="1" xfId="0" applyNumberFormat="1" applyFont="1" applyBorder="1" applyAlignment="1">
      <alignment horizontal="center" vertical="center" wrapText="1"/>
    </xf>
    <xf numFmtId="3" fontId="52" fillId="0" borderId="1" xfId="0" applyNumberFormat="1" applyFont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5 2" xfId="12"/>
    <cellStyle name="Обычный 6" xfId="6"/>
    <cellStyle name="Обычный 6 2" xfId="7"/>
    <cellStyle name="Обычный_OT-AV" xfId="8"/>
    <cellStyle name="Обычный_Адресная кровли 2003" xfId="11"/>
    <cellStyle name="Финансовый 2" xfId="9"/>
    <cellStyle name="Финансовый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view="pageBreakPreview" zoomScale="87" zoomScaleNormal="85" zoomScaleSheetLayoutView="87" workbookViewId="0">
      <selection activeCell="H60" sqref="H60"/>
    </sheetView>
  </sheetViews>
  <sheetFormatPr defaultRowHeight="12.75" x14ac:dyDescent="0.2"/>
  <cols>
    <col min="1" max="1" width="5.85546875" style="2" customWidth="1"/>
    <col min="2" max="2" width="37.42578125" style="2" customWidth="1"/>
    <col min="3" max="3" width="26.7109375" style="2" customWidth="1"/>
    <col min="4" max="4" width="10.85546875" style="2" customWidth="1"/>
    <col min="5" max="5" width="15.85546875" style="2" customWidth="1"/>
    <col min="6" max="7" width="12.7109375" style="2" customWidth="1"/>
    <col min="8" max="8" width="24" style="2" customWidth="1"/>
    <col min="9" max="9" width="19.5703125" style="2" customWidth="1"/>
    <col min="10" max="10" width="15" style="2" customWidth="1"/>
    <col min="11" max="11" width="17.5703125" style="2" customWidth="1"/>
    <col min="12" max="256" width="9.140625" style="2"/>
    <col min="257" max="257" width="5.85546875" style="2" customWidth="1"/>
    <col min="258" max="258" width="37.42578125" style="2" customWidth="1"/>
    <col min="259" max="259" width="26.7109375" style="2" customWidth="1"/>
    <col min="260" max="260" width="10.85546875" style="2" customWidth="1"/>
    <col min="261" max="263" width="14.7109375" style="2" customWidth="1"/>
    <col min="264" max="264" width="24" style="2" customWidth="1"/>
    <col min="265" max="265" width="20.7109375" style="2" customWidth="1"/>
    <col min="266" max="266" width="13" style="2" customWidth="1"/>
    <col min="267" max="267" width="17.5703125" style="2" customWidth="1"/>
    <col min="268" max="512" width="9.140625" style="2"/>
    <col min="513" max="513" width="5.85546875" style="2" customWidth="1"/>
    <col min="514" max="514" width="37.42578125" style="2" customWidth="1"/>
    <col min="515" max="515" width="26.7109375" style="2" customWidth="1"/>
    <col min="516" max="516" width="10.85546875" style="2" customWidth="1"/>
    <col min="517" max="519" width="14.7109375" style="2" customWidth="1"/>
    <col min="520" max="520" width="24" style="2" customWidth="1"/>
    <col min="521" max="521" width="20.7109375" style="2" customWidth="1"/>
    <col min="522" max="522" width="13" style="2" customWidth="1"/>
    <col min="523" max="523" width="17.5703125" style="2" customWidth="1"/>
    <col min="524" max="768" width="9.140625" style="2"/>
    <col min="769" max="769" width="5.85546875" style="2" customWidth="1"/>
    <col min="770" max="770" width="37.42578125" style="2" customWidth="1"/>
    <col min="771" max="771" width="26.7109375" style="2" customWidth="1"/>
    <col min="772" max="772" width="10.85546875" style="2" customWidth="1"/>
    <col min="773" max="775" width="14.7109375" style="2" customWidth="1"/>
    <col min="776" max="776" width="24" style="2" customWidth="1"/>
    <col min="777" max="777" width="20.7109375" style="2" customWidth="1"/>
    <col min="778" max="778" width="13" style="2" customWidth="1"/>
    <col min="779" max="779" width="17.5703125" style="2" customWidth="1"/>
    <col min="780" max="1024" width="9.140625" style="2"/>
    <col min="1025" max="1025" width="5.85546875" style="2" customWidth="1"/>
    <col min="1026" max="1026" width="37.42578125" style="2" customWidth="1"/>
    <col min="1027" max="1027" width="26.7109375" style="2" customWidth="1"/>
    <col min="1028" max="1028" width="10.85546875" style="2" customWidth="1"/>
    <col min="1029" max="1031" width="14.7109375" style="2" customWidth="1"/>
    <col min="1032" max="1032" width="24" style="2" customWidth="1"/>
    <col min="1033" max="1033" width="20.7109375" style="2" customWidth="1"/>
    <col min="1034" max="1034" width="13" style="2" customWidth="1"/>
    <col min="1035" max="1035" width="17.5703125" style="2" customWidth="1"/>
    <col min="1036" max="1280" width="9.140625" style="2"/>
    <col min="1281" max="1281" width="5.85546875" style="2" customWidth="1"/>
    <col min="1282" max="1282" width="37.42578125" style="2" customWidth="1"/>
    <col min="1283" max="1283" width="26.7109375" style="2" customWidth="1"/>
    <col min="1284" max="1284" width="10.85546875" style="2" customWidth="1"/>
    <col min="1285" max="1287" width="14.7109375" style="2" customWidth="1"/>
    <col min="1288" max="1288" width="24" style="2" customWidth="1"/>
    <col min="1289" max="1289" width="20.7109375" style="2" customWidth="1"/>
    <col min="1290" max="1290" width="13" style="2" customWidth="1"/>
    <col min="1291" max="1291" width="17.5703125" style="2" customWidth="1"/>
    <col min="1292" max="1536" width="9.140625" style="2"/>
    <col min="1537" max="1537" width="5.85546875" style="2" customWidth="1"/>
    <col min="1538" max="1538" width="37.42578125" style="2" customWidth="1"/>
    <col min="1539" max="1539" width="26.7109375" style="2" customWidth="1"/>
    <col min="1540" max="1540" width="10.85546875" style="2" customWidth="1"/>
    <col min="1541" max="1543" width="14.7109375" style="2" customWidth="1"/>
    <col min="1544" max="1544" width="24" style="2" customWidth="1"/>
    <col min="1545" max="1545" width="20.7109375" style="2" customWidth="1"/>
    <col min="1546" max="1546" width="13" style="2" customWidth="1"/>
    <col min="1547" max="1547" width="17.5703125" style="2" customWidth="1"/>
    <col min="1548" max="1792" width="9.140625" style="2"/>
    <col min="1793" max="1793" width="5.85546875" style="2" customWidth="1"/>
    <col min="1794" max="1794" width="37.42578125" style="2" customWidth="1"/>
    <col min="1795" max="1795" width="26.7109375" style="2" customWidth="1"/>
    <col min="1796" max="1796" width="10.85546875" style="2" customWidth="1"/>
    <col min="1797" max="1799" width="14.7109375" style="2" customWidth="1"/>
    <col min="1800" max="1800" width="24" style="2" customWidth="1"/>
    <col min="1801" max="1801" width="20.7109375" style="2" customWidth="1"/>
    <col min="1802" max="1802" width="13" style="2" customWidth="1"/>
    <col min="1803" max="1803" width="17.5703125" style="2" customWidth="1"/>
    <col min="1804" max="2048" width="9.140625" style="2"/>
    <col min="2049" max="2049" width="5.85546875" style="2" customWidth="1"/>
    <col min="2050" max="2050" width="37.42578125" style="2" customWidth="1"/>
    <col min="2051" max="2051" width="26.7109375" style="2" customWidth="1"/>
    <col min="2052" max="2052" width="10.85546875" style="2" customWidth="1"/>
    <col min="2053" max="2055" width="14.7109375" style="2" customWidth="1"/>
    <col min="2056" max="2056" width="24" style="2" customWidth="1"/>
    <col min="2057" max="2057" width="20.7109375" style="2" customWidth="1"/>
    <col min="2058" max="2058" width="13" style="2" customWidth="1"/>
    <col min="2059" max="2059" width="17.5703125" style="2" customWidth="1"/>
    <col min="2060" max="2304" width="9.140625" style="2"/>
    <col min="2305" max="2305" width="5.85546875" style="2" customWidth="1"/>
    <col min="2306" max="2306" width="37.42578125" style="2" customWidth="1"/>
    <col min="2307" max="2307" width="26.7109375" style="2" customWidth="1"/>
    <col min="2308" max="2308" width="10.85546875" style="2" customWidth="1"/>
    <col min="2309" max="2311" width="14.7109375" style="2" customWidth="1"/>
    <col min="2312" max="2312" width="24" style="2" customWidth="1"/>
    <col min="2313" max="2313" width="20.7109375" style="2" customWidth="1"/>
    <col min="2314" max="2314" width="13" style="2" customWidth="1"/>
    <col min="2315" max="2315" width="17.5703125" style="2" customWidth="1"/>
    <col min="2316" max="2560" width="9.140625" style="2"/>
    <col min="2561" max="2561" width="5.85546875" style="2" customWidth="1"/>
    <col min="2562" max="2562" width="37.42578125" style="2" customWidth="1"/>
    <col min="2563" max="2563" width="26.7109375" style="2" customWidth="1"/>
    <col min="2564" max="2564" width="10.85546875" style="2" customWidth="1"/>
    <col min="2565" max="2567" width="14.7109375" style="2" customWidth="1"/>
    <col min="2568" max="2568" width="24" style="2" customWidth="1"/>
    <col min="2569" max="2569" width="20.7109375" style="2" customWidth="1"/>
    <col min="2570" max="2570" width="13" style="2" customWidth="1"/>
    <col min="2571" max="2571" width="17.5703125" style="2" customWidth="1"/>
    <col min="2572" max="2816" width="9.140625" style="2"/>
    <col min="2817" max="2817" width="5.85546875" style="2" customWidth="1"/>
    <col min="2818" max="2818" width="37.42578125" style="2" customWidth="1"/>
    <col min="2819" max="2819" width="26.7109375" style="2" customWidth="1"/>
    <col min="2820" max="2820" width="10.85546875" style="2" customWidth="1"/>
    <col min="2821" max="2823" width="14.7109375" style="2" customWidth="1"/>
    <col min="2824" max="2824" width="24" style="2" customWidth="1"/>
    <col min="2825" max="2825" width="20.7109375" style="2" customWidth="1"/>
    <col min="2826" max="2826" width="13" style="2" customWidth="1"/>
    <col min="2827" max="2827" width="17.5703125" style="2" customWidth="1"/>
    <col min="2828" max="3072" width="9.140625" style="2"/>
    <col min="3073" max="3073" width="5.85546875" style="2" customWidth="1"/>
    <col min="3074" max="3074" width="37.42578125" style="2" customWidth="1"/>
    <col min="3075" max="3075" width="26.7109375" style="2" customWidth="1"/>
    <col min="3076" max="3076" width="10.85546875" style="2" customWidth="1"/>
    <col min="3077" max="3079" width="14.7109375" style="2" customWidth="1"/>
    <col min="3080" max="3080" width="24" style="2" customWidth="1"/>
    <col min="3081" max="3081" width="20.7109375" style="2" customWidth="1"/>
    <col min="3082" max="3082" width="13" style="2" customWidth="1"/>
    <col min="3083" max="3083" width="17.5703125" style="2" customWidth="1"/>
    <col min="3084" max="3328" width="9.140625" style="2"/>
    <col min="3329" max="3329" width="5.85546875" style="2" customWidth="1"/>
    <col min="3330" max="3330" width="37.42578125" style="2" customWidth="1"/>
    <col min="3331" max="3331" width="26.7109375" style="2" customWidth="1"/>
    <col min="3332" max="3332" width="10.85546875" style="2" customWidth="1"/>
    <col min="3333" max="3335" width="14.7109375" style="2" customWidth="1"/>
    <col min="3336" max="3336" width="24" style="2" customWidth="1"/>
    <col min="3337" max="3337" width="20.7109375" style="2" customWidth="1"/>
    <col min="3338" max="3338" width="13" style="2" customWidth="1"/>
    <col min="3339" max="3339" width="17.5703125" style="2" customWidth="1"/>
    <col min="3340" max="3584" width="9.140625" style="2"/>
    <col min="3585" max="3585" width="5.85546875" style="2" customWidth="1"/>
    <col min="3586" max="3586" width="37.42578125" style="2" customWidth="1"/>
    <col min="3587" max="3587" width="26.7109375" style="2" customWidth="1"/>
    <col min="3588" max="3588" width="10.85546875" style="2" customWidth="1"/>
    <col min="3589" max="3591" width="14.7109375" style="2" customWidth="1"/>
    <col min="3592" max="3592" width="24" style="2" customWidth="1"/>
    <col min="3593" max="3593" width="20.7109375" style="2" customWidth="1"/>
    <col min="3594" max="3594" width="13" style="2" customWidth="1"/>
    <col min="3595" max="3595" width="17.5703125" style="2" customWidth="1"/>
    <col min="3596" max="3840" width="9.140625" style="2"/>
    <col min="3841" max="3841" width="5.85546875" style="2" customWidth="1"/>
    <col min="3842" max="3842" width="37.42578125" style="2" customWidth="1"/>
    <col min="3843" max="3843" width="26.7109375" style="2" customWidth="1"/>
    <col min="3844" max="3844" width="10.85546875" style="2" customWidth="1"/>
    <col min="3845" max="3847" width="14.7109375" style="2" customWidth="1"/>
    <col min="3848" max="3848" width="24" style="2" customWidth="1"/>
    <col min="3849" max="3849" width="20.7109375" style="2" customWidth="1"/>
    <col min="3850" max="3850" width="13" style="2" customWidth="1"/>
    <col min="3851" max="3851" width="17.5703125" style="2" customWidth="1"/>
    <col min="3852" max="4096" width="9.140625" style="2"/>
    <col min="4097" max="4097" width="5.85546875" style="2" customWidth="1"/>
    <col min="4098" max="4098" width="37.42578125" style="2" customWidth="1"/>
    <col min="4099" max="4099" width="26.7109375" style="2" customWidth="1"/>
    <col min="4100" max="4100" width="10.85546875" style="2" customWidth="1"/>
    <col min="4101" max="4103" width="14.7109375" style="2" customWidth="1"/>
    <col min="4104" max="4104" width="24" style="2" customWidth="1"/>
    <col min="4105" max="4105" width="20.7109375" style="2" customWidth="1"/>
    <col min="4106" max="4106" width="13" style="2" customWidth="1"/>
    <col min="4107" max="4107" width="17.5703125" style="2" customWidth="1"/>
    <col min="4108" max="4352" width="9.140625" style="2"/>
    <col min="4353" max="4353" width="5.85546875" style="2" customWidth="1"/>
    <col min="4354" max="4354" width="37.42578125" style="2" customWidth="1"/>
    <col min="4355" max="4355" width="26.7109375" style="2" customWidth="1"/>
    <col min="4356" max="4356" width="10.85546875" style="2" customWidth="1"/>
    <col min="4357" max="4359" width="14.7109375" style="2" customWidth="1"/>
    <col min="4360" max="4360" width="24" style="2" customWidth="1"/>
    <col min="4361" max="4361" width="20.7109375" style="2" customWidth="1"/>
    <col min="4362" max="4362" width="13" style="2" customWidth="1"/>
    <col min="4363" max="4363" width="17.5703125" style="2" customWidth="1"/>
    <col min="4364" max="4608" width="9.140625" style="2"/>
    <col min="4609" max="4609" width="5.85546875" style="2" customWidth="1"/>
    <col min="4610" max="4610" width="37.42578125" style="2" customWidth="1"/>
    <col min="4611" max="4611" width="26.7109375" style="2" customWidth="1"/>
    <col min="4612" max="4612" width="10.85546875" style="2" customWidth="1"/>
    <col min="4613" max="4615" width="14.7109375" style="2" customWidth="1"/>
    <col min="4616" max="4616" width="24" style="2" customWidth="1"/>
    <col min="4617" max="4617" width="20.7109375" style="2" customWidth="1"/>
    <col min="4618" max="4618" width="13" style="2" customWidth="1"/>
    <col min="4619" max="4619" width="17.5703125" style="2" customWidth="1"/>
    <col min="4620" max="4864" width="9.140625" style="2"/>
    <col min="4865" max="4865" width="5.85546875" style="2" customWidth="1"/>
    <col min="4866" max="4866" width="37.42578125" style="2" customWidth="1"/>
    <col min="4867" max="4867" width="26.7109375" style="2" customWidth="1"/>
    <col min="4868" max="4868" width="10.85546875" style="2" customWidth="1"/>
    <col min="4869" max="4871" width="14.7109375" style="2" customWidth="1"/>
    <col min="4872" max="4872" width="24" style="2" customWidth="1"/>
    <col min="4873" max="4873" width="20.7109375" style="2" customWidth="1"/>
    <col min="4874" max="4874" width="13" style="2" customWidth="1"/>
    <col min="4875" max="4875" width="17.5703125" style="2" customWidth="1"/>
    <col min="4876" max="5120" width="9.140625" style="2"/>
    <col min="5121" max="5121" width="5.85546875" style="2" customWidth="1"/>
    <col min="5122" max="5122" width="37.42578125" style="2" customWidth="1"/>
    <col min="5123" max="5123" width="26.7109375" style="2" customWidth="1"/>
    <col min="5124" max="5124" width="10.85546875" style="2" customWidth="1"/>
    <col min="5125" max="5127" width="14.7109375" style="2" customWidth="1"/>
    <col min="5128" max="5128" width="24" style="2" customWidth="1"/>
    <col min="5129" max="5129" width="20.7109375" style="2" customWidth="1"/>
    <col min="5130" max="5130" width="13" style="2" customWidth="1"/>
    <col min="5131" max="5131" width="17.5703125" style="2" customWidth="1"/>
    <col min="5132" max="5376" width="9.140625" style="2"/>
    <col min="5377" max="5377" width="5.85546875" style="2" customWidth="1"/>
    <col min="5378" max="5378" width="37.42578125" style="2" customWidth="1"/>
    <col min="5379" max="5379" width="26.7109375" style="2" customWidth="1"/>
    <col min="5380" max="5380" width="10.85546875" style="2" customWidth="1"/>
    <col min="5381" max="5383" width="14.7109375" style="2" customWidth="1"/>
    <col min="5384" max="5384" width="24" style="2" customWidth="1"/>
    <col min="5385" max="5385" width="20.7109375" style="2" customWidth="1"/>
    <col min="5386" max="5386" width="13" style="2" customWidth="1"/>
    <col min="5387" max="5387" width="17.5703125" style="2" customWidth="1"/>
    <col min="5388" max="5632" width="9.140625" style="2"/>
    <col min="5633" max="5633" width="5.85546875" style="2" customWidth="1"/>
    <col min="5634" max="5634" width="37.42578125" style="2" customWidth="1"/>
    <col min="5635" max="5635" width="26.7109375" style="2" customWidth="1"/>
    <col min="5636" max="5636" width="10.85546875" style="2" customWidth="1"/>
    <col min="5637" max="5639" width="14.7109375" style="2" customWidth="1"/>
    <col min="5640" max="5640" width="24" style="2" customWidth="1"/>
    <col min="5641" max="5641" width="20.7109375" style="2" customWidth="1"/>
    <col min="5642" max="5642" width="13" style="2" customWidth="1"/>
    <col min="5643" max="5643" width="17.5703125" style="2" customWidth="1"/>
    <col min="5644" max="5888" width="9.140625" style="2"/>
    <col min="5889" max="5889" width="5.85546875" style="2" customWidth="1"/>
    <col min="5890" max="5890" width="37.42578125" style="2" customWidth="1"/>
    <col min="5891" max="5891" width="26.7109375" style="2" customWidth="1"/>
    <col min="5892" max="5892" width="10.85546875" style="2" customWidth="1"/>
    <col min="5893" max="5895" width="14.7109375" style="2" customWidth="1"/>
    <col min="5896" max="5896" width="24" style="2" customWidth="1"/>
    <col min="5897" max="5897" width="20.7109375" style="2" customWidth="1"/>
    <col min="5898" max="5898" width="13" style="2" customWidth="1"/>
    <col min="5899" max="5899" width="17.5703125" style="2" customWidth="1"/>
    <col min="5900" max="6144" width="9.140625" style="2"/>
    <col min="6145" max="6145" width="5.85546875" style="2" customWidth="1"/>
    <col min="6146" max="6146" width="37.42578125" style="2" customWidth="1"/>
    <col min="6147" max="6147" width="26.7109375" style="2" customWidth="1"/>
    <col min="6148" max="6148" width="10.85546875" style="2" customWidth="1"/>
    <col min="6149" max="6151" width="14.7109375" style="2" customWidth="1"/>
    <col min="6152" max="6152" width="24" style="2" customWidth="1"/>
    <col min="6153" max="6153" width="20.7109375" style="2" customWidth="1"/>
    <col min="6154" max="6154" width="13" style="2" customWidth="1"/>
    <col min="6155" max="6155" width="17.5703125" style="2" customWidth="1"/>
    <col min="6156" max="6400" width="9.140625" style="2"/>
    <col min="6401" max="6401" width="5.85546875" style="2" customWidth="1"/>
    <col min="6402" max="6402" width="37.42578125" style="2" customWidth="1"/>
    <col min="6403" max="6403" width="26.7109375" style="2" customWidth="1"/>
    <col min="6404" max="6404" width="10.85546875" style="2" customWidth="1"/>
    <col min="6405" max="6407" width="14.7109375" style="2" customWidth="1"/>
    <col min="6408" max="6408" width="24" style="2" customWidth="1"/>
    <col min="6409" max="6409" width="20.7109375" style="2" customWidth="1"/>
    <col min="6410" max="6410" width="13" style="2" customWidth="1"/>
    <col min="6411" max="6411" width="17.5703125" style="2" customWidth="1"/>
    <col min="6412" max="6656" width="9.140625" style="2"/>
    <col min="6657" max="6657" width="5.85546875" style="2" customWidth="1"/>
    <col min="6658" max="6658" width="37.42578125" style="2" customWidth="1"/>
    <col min="6659" max="6659" width="26.7109375" style="2" customWidth="1"/>
    <col min="6660" max="6660" width="10.85546875" style="2" customWidth="1"/>
    <col min="6661" max="6663" width="14.7109375" style="2" customWidth="1"/>
    <col min="6664" max="6664" width="24" style="2" customWidth="1"/>
    <col min="6665" max="6665" width="20.7109375" style="2" customWidth="1"/>
    <col min="6666" max="6666" width="13" style="2" customWidth="1"/>
    <col min="6667" max="6667" width="17.5703125" style="2" customWidth="1"/>
    <col min="6668" max="6912" width="9.140625" style="2"/>
    <col min="6913" max="6913" width="5.85546875" style="2" customWidth="1"/>
    <col min="6914" max="6914" width="37.42578125" style="2" customWidth="1"/>
    <col min="6915" max="6915" width="26.7109375" style="2" customWidth="1"/>
    <col min="6916" max="6916" width="10.85546875" style="2" customWidth="1"/>
    <col min="6917" max="6919" width="14.7109375" style="2" customWidth="1"/>
    <col min="6920" max="6920" width="24" style="2" customWidth="1"/>
    <col min="6921" max="6921" width="20.7109375" style="2" customWidth="1"/>
    <col min="6922" max="6922" width="13" style="2" customWidth="1"/>
    <col min="6923" max="6923" width="17.5703125" style="2" customWidth="1"/>
    <col min="6924" max="7168" width="9.140625" style="2"/>
    <col min="7169" max="7169" width="5.85546875" style="2" customWidth="1"/>
    <col min="7170" max="7170" width="37.42578125" style="2" customWidth="1"/>
    <col min="7171" max="7171" width="26.7109375" style="2" customWidth="1"/>
    <col min="7172" max="7172" width="10.85546875" style="2" customWidth="1"/>
    <col min="7173" max="7175" width="14.7109375" style="2" customWidth="1"/>
    <col min="7176" max="7176" width="24" style="2" customWidth="1"/>
    <col min="7177" max="7177" width="20.7109375" style="2" customWidth="1"/>
    <col min="7178" max="7178" width="13" style="2" customWidth="1"/>
    <col min="7179" max="7179" width="17.5703125" style="2" customWidth="1"/>
    <col min="7180" max="7424" width="9.140625" style="2"/>
    <col min="7425" max="7425" width="5.85546875" style="2" customWidth="1"/>
    <col min="7426" max="7426" width="37.42578125" style="2" customWidth="1"/>
    <col min="7427" max="7427" width="26.7109375" style="2" customWidth="1"/>
    <col min="7428" max="7428" width="10.85546875" style="2" customWidth="1"/>
    <col min="7429" max="7431" width="14.7109375" style="2" customWidth="1"/>
    <col min="7432" max="7432" width="24" style="2" customWidth="1"/>
    <col min="7433" max="7433" width="20.7109375" style="2" customWidth="1"/>
    <col min="7434" max="7434" width="13" style="2" customWidth="1"/>
    <col min="7435" max="7435" width="17.5703125" style="2" customWidth="1"/>
    <col min="7436" max="7680" width="9.140625" style="2"/>
    <col min="7681" max="7681" width="5.85546875" style="2" customWidth="1"/>
    <col min="7682" max="7682" width="37.42578125" style="2" customWidth="1"/>
    <col min="7683" max="7683" width="26.7109375" style="2" customWidth="1"/>
    <col min="7684" max="7684" width="10.85546875" style="2" customWidth="1"/>
    <col min="7685" max="7687" width="14.7109375" style="2" customWidth="1"/>
    <col min="7688" max="7688" width="24" style="2" customWidth="1"/>
    <col min="7689" max="7689" width="20.7109375" style="2" customWidth="1"/>
    <col min="7690" max="7690" width="13" style="2" customWidth="1"/>
    <col min="7691" max="7691" width="17.5703125" style="2" customWidth="1"/>
    <col min="7692" max="7936" width="9.140625" style="2"/>
    <col min="7937" max="7937" width="5.85546875" style="2" customWidth="1"/>
    <col min="7938" max="7938" width="37.42578125" style="2" customWidth="1"/>
    <col min="7939" max="7939" width="26.7109375" style="2" customWidth="1"/>
    <col min="7940" max="7940" width="10.85546875" style="2" customWidth="1"/>
    <col min="7941" max="7943" width="14.7109375" style="2" customWidth="1"/>
    <col min="7944" max="7944" width="24" style="2" customWidth="1"/>
    <col min="7945" max="7945" width="20.7109375" style="2" customWidth="1"/>
    <col min="7946" max="7946" width="13" style="2" customWidth="1"/>
    <col min="7947" max="7947" width="17.5703125" style="2" customWidth="1"/>
    <col min="7948" max="8192" width="9.140625" style="2"/>
    <col min="8193" max="8193" width="5.85546875" style="2" customWidth="1"/>
    <col min="8194" max="8194" width="37.42578125" style="2" customWidth="1"/>
    <col min="8195" max="8195" width="26.7109375" style="2" customWidth="1"/>
    <col min="8196" max="8196" width="10.85546875" style="2" customWidth="1"/>
    <col min="8197" max="8199" width="14.7109375" style="2" customWidth="1"/>
    <col min="8200" max="8200" width="24" style="2" customWidth="1"/>
    <col min="8201" max="8201" width="20.7109375" style="2" customWidth="1"/>
    <col min="8202" max="8202" width="13" style="2" customWidth="1"/>
    <col min="8203" max="8203" width="17.5703125" style="2" customWidth="1"/>
    <col min="8204" max="8448" width="9.140625" style="2"/>
    <col min="8449" max="8449" width="5.85546875" style="2" customWidth="1"/>
    <col min="8450" max="8450" width="37.42578125" style="2" customWidth="1"/>
    <col min="8451" max="8451" width="26.7109375" style="2" customWidth="1"/>
    <col min="8452" max="8452" width="10.85546875" style="2" customWidth="1"/>
    <col min="8453" max="8455" width="14.7109375" style="2" customWidth="1"/>
    <col min="8456" max="8456" width="24" style="2" customWidth="1"/>
    <col min="8457" max="8457" width="20.7109375" style="2" customWidth="1"/>
    <col min="8458" max="8458" width="13" style="2" customWidth="1"/>
    <col min="8459" max="8459" width="17.5703125" style="2" customWidth="1"/>
    <col min="8460" max="8704" width="9.140625" style="2"/>
    <col min="8705" max="8705" width="5.85546875" style="2" customWidth="1"/>
    <col min="8706" max="8706" width="37.42578125" style="2" customWidth="1"/>
    <col min="8707" max="8707" width="26.7109375" style="2" customWidth="1"/>
    <col min="8708" max="8708" width="10.85546875" style="2" customWidth="1"/>
    <col min="8709" max="8711" width="14.7109375" style="2" customWidth="1"/>
    <col min="8712" max="8712" width="24" style="2" customWidth="1"/>
    <col min="8713" max="8713" width="20.7109375" style="2" customWidth="1"/>
    <col min="8714" max="8714" width="13" style="2" customWidth="1"/>
    <col min="8715" max="8715" width="17.5703125" style="2" customWidth="1"/>
    <col min="8716" max="8960" width="9.140625" style="2"/>
    <col min="8961" max="8961" width="5.85546875" style="2" customWidth="1"/>
    <col min="8962" max="8962" width="37.42578125" style="2" customWidth="1"/>
    <col min="8963" max="8963" width="26.7109375" style="2" customWidth="1"/>
    <col min="8964" max="8964" width="10.85546875" style="2" customWidth="1"/>
    <col min="8965" max="8967" width="14.7109375" style="2" customWidth="1"/>
    <col min="8968" max="8968" width="24" style="2" customWidth="1"/>
    <col min="8969" max="8969" width="20.7109375" style="2" customWidth="1"/>
    <col min="8970" max="8970" width="13" style="2" customWidth="1"/>
    <col min="8971" max="8971" width="17.5703125" style="2" customWidth="1"/>
    <col min="8972" max="9216" width="9.140625" style="2"/>
    <col min="9217" max="9217" width="5.85546875" style="2" customWidth="1"/>
    <col min="9218" max="9218" width="37.42578125" style="2" customWidth="1"/>
    <col min="9219" max="9219" width="26.7109375" style="2" customWidth="1"/>
    <col min="9220" max="9220" width="10.85546875" style="2" customWidth="1"/>
    <col min="9221" max="9223" width="14.7109375" style="2" customWidth="1"/>
    <col min="9224" max="9224" width="24" style="2" customWidth="1"/>
    <col min="9225" max="9225" width="20.7109375" style="2" customWidth="1"/>
    <col min="9226" max="9226" width="13" style="2" customWidth="1"/>
    <col min="9227" max="9227" width="17.5703125" style="2" customWidth="1"/>
    <col min="9228" max="9472" width="9.140625" style="2"/>
    <col min="9473" max="9473" width="5.85546875" style="2" customWidth="1"/>
    <col min="9474" max="9474" width="37.42578125" style="2" customWidth="1"/>
    <col min="9475" max="9475" width="26.7109375" style="2" customWidth="1"/>
    <col min="9476" max="9476" width="10.85546875" style="2" customWidth="1"/>
    <col min="9477" max="9479" width="14.7109375" style="2" customWidth="1"/>
    <col min="9480" max="9480" width="24" style="2" customWidth="1"/>
    <col min="9481" max="9481" width="20.7109375" style="2" customWidth="1"/>
    <col min="9482" max="9482" width="13" style="2" customWidth="1"/>
    <col min="9483" max="9483" width="17.5703125" style="2" customWidth="1"/>
    <col min="9484" max="9728" width="9.140625" style="2"/>
    <col min="9729" max="9729" width="5.85546875" style="2" customWidth="1"/>
    <col min="9730" max="9730" width="37.42578125" style="2" customWidth="1"/>
    <col min="9731" max="9731" width="26.7109375" style="2" customWidth="1"/>
    <col min="9732" max="9732" width="10.85546875" style="2" customWidth="1"/>
    <col min="9733" max="9735" width="14.7109375" style="2" customWidth="1"/>
    <col min="9736" max="9736" width="24" style="2" customWidth="1"/>
    <col min="9737" max="9737" width="20.7109375" style="2" customWidth="1"/>
    <col min="9738" max="9738" width="13" style="2" customWidth="1"/>
    <col min="9739" max="9739" width="17.5703125" style="2" customWidth="1"/>
    <col min="9740" max="9984" width="9.140625" style="2"/>
    <col min="9985" max="9985" width="5.85546875" style="2" customWidth="1"/>
    <col min="9986" max="9986" width="37.42578125" style="2" customWidth="1"/>
    <col min="9987" max="9987" width="26.7109375" style="2" customWidth="1"/>
    <col min="9988" max="9988" width="10.85546875" style="2" customWidth="1"/>
    <col min="9989" max="9991" width="14.7109375" style="2" customWidth="1"/>
    <col min="9992" max="9992" width="24" style="2" customWidth="1"/>
    <col min="9993" max="9993" width="20.7109375" style="2" customWidth="1"/>
    <col min="9994" max="9994" width="13" style="2" customWidth="1"/>
    <col min="9995" max="9995" width="17.5703125" style="2" customWidth="1"/>
    <col min="9996" max="10240" width="9.140625" style="2"/>
    <col min="10241" max="10241" width="5.85546875" style="2" customWidth="1"/>
    <col min="10242" max="10242" width="37.42578125" style="2" customWidth="1"/>
    <col min="10243" max="10243" width="26.7109375" style="2" customWidth="1"/>
    <col min="10244" max="10244" width="10.85546875" style="2" customWidth="1"/>
    <col min="10245" max="10247" width="14.7109375" style="2" customWidth="1"/>
    <col min="10248" max="10248" width="24" style="2" customWidth="1"/>
    <col min="10249" max="10249" width="20.7109375" style="2" customWidth="1"/>
    <col min="10250" max="10250" width="13" style="2" customWidth="1"/>
    <col min="10251" max="10251" width="17.5703125" style="2" customWidth="1"/>
    <col min="10252" max="10496" width="9.140625" style="2"/>
    <col min="10497" max="10497" width="5.85546875" style="2" customWidth="1"/>
    <col min="10498" max="10498" width="37.42578125" style="2" customWidth="1"/>
    <col min="10499" max="10499" width="26.7109375" style="2" customWidth="1"/>
    <col min="10500" max="10500" width="10.85546875" style="2" customWidth="1"/>
    <col min="10501" max="10503" width="14.7109375" style="2" customWidth="1"/>
    <col min="10504" max="10504" width="24" style="2" customWidth="1"/>
    <col min="10505" max="10505" width="20.7109375" style="2" customWidth="1"/>
    <col min="10506" max="10506" width="13" style="2" customWidth="1"/>
    <col min="10507" max="10507" width="17.5703125" style="2" customWidth="1"/>
    <col min="10508" max="10752" width="9.140625" style="2"/>
    <col min="10753" max="10753" width="5.85546875" style="2" customWidth="1"/>
    <col min="10754" max="10754" width="37.42578125" style="2" customWidth="1"/>
    <col min="10755" max="10755" width="26.7109375" style="2" customWidth="1"/>
    <col min="10756" max="10756" width="10.85546875" style="2" customWidth="1"/>
    <col min="10757" max="10759" width="14.7109375" style="2" customWidth="1"/>
    <col min="10760" max="10760" width="24" style="2" customWidth="1"/>
    <col min="10761" max="10761" width="20.7109375" style="2" customWidth="1"/>
    <col min="10762" max="10762" width="13" style="2" customWidth="1"/>
    <col min="10763" max="10763" width="17.5703125" style="2" customWidth="1"/>
    <col min="10764" max="11008" width="9.140625" style="2"/>
    <col min="11009" max="11009" width="5.85546875" style="2" customWidth="1"/>
    <col min="11010" max="11010" width="37.42578125" style="2" customWidth="1"/>
    <col min="11011" max="11011" width="26.7109375" style="2" customWidth="1"/>
    <col min="11012" max="11012" width="10.85546875" style="2" customWidth="1"/>
    <col min="11013" max="11015" width="14.7109375" style="2" customWidth="1"/>
    <col min="11016" max="11016" width="24" style="2" customWidth="1"/>
    <col min="11017" max="11017" width="20.7109375" style="2" customWidth="1"/>
    <col min="11018" max="11018" width="13" style="2" customWidth="1"/>
    <col min="11019" max="11019" width="17.5703125" style="2" customWidth="1"/>
    <col min="11020" max="11264" width="9.140625" style="2"/>
    <col min="11265" max="11265" width="5.85546875" style="2" customWidth="1"/>
    <col min="11266" max="11266" width="37.42578125" style="2" customWidth="1"/>
    <col min="11267" max="11267" width="26.7109375" style="2" customWidth="1"/>
    <col min="11268" max="11268" width="10.85546875" style="2" customWidth="1"/>
    <col min="11269" max="11271" width="14.7109375" style="2" customWidth="1"/>
    <col min="11272" max="11272" width="24" style="2" customWidth="1"/>
    <col min="11273" max="11273" width="20.7109375" style="2" customWidth="1"/>
    <col min="11274" max="11274" width="13" style="2" customWidth="1"/>
    <col min="11275" max="11275" width="17.5703125" style="2" customWidth="1"/>
    <col min="11276" max="11520" width="9.140625" style="2"/>
    <col min="11521" max="11521" width="5.85546875" style="2" customWidth="1"/>
    <col min="11522" max="11522" width="37.42578125" style="2" customWidth="1"/>
    <col min="11523" max="11523" width="26.7109375" style="2" customWidth="1"/>
    <col min="11524" max="11524" width="10.85546875" style="2" customWidth="1"/>
    <col min="11525" max="11527" width="14.7109375" style="2" customWidth="1"/>
    <col min="11528" max="11528" width="24" style="2" customWidth="1"/>
    <col min="11529" max="11529" width="20.7109375" style="2" customWidth="1"/>
    <col min="11530" max="11530" width="13" style="2" customWidth="1"/>
    <col min="11531" max="11531" width="17.5703125" style="2" customWidth="1"/>
    <col min="11532" max="11776" width="9.140625" style="2"/>
    <col min="11777" max="11777" width="5.85546875" style="2" customWidth="1"/>
    <col min="11778" max="11778" width="37.42578125" style="2" customWidth="1"/>
    <col min="11779" max="11779" width="26.7109375" style="2" customWidth="1"/>
    <col min="11780" max="11780" width="10.85546875" style="2" customWidth="1"/>
    <col min="11781" max="11783" width="14.7109375" style="2" customWidth="1"/>
    <col min="11784" max="11784" width="24" style="2" customWidth="1"/>
    <col min="11785" max="11785" width="20.7109375" style="2" customWidth="1"/>
    <col min="11786" max="11786" width="13" style="2" customWidth="1"/>
    <col min="11787" max="11787" width="17.5703125" style="2" customWidth="1"/>
    <col min="11788" max="12032" width="9.140625" style="2"/>
    <col min="12033" max="12033" width="5.85546875" style="2" customWidth="1"/>
    <col min="12034" max="12034" width="37.42578125" style="2" customWidth="1"/>
    <col min="12035" max="12035" width="26.7109375" style="2" customWidth="1"/>
    <col min="12036" max="12036" width="10.85546875" style="2" customWidth="1"/>
    <col min="12037" max="12039" width="14.7109375" style="2" customWidth="1"/>
    <col min="12040" max="12040" width="24" style="2" customWidth="1"/>
    <col min="12041" max="12041" width="20.7109375" style="2" customWidth="1"/>
    <col min="12042" max="12042" width="13" style="2" customWidth="1"/>
    <col min="12043" max="12043" width="17.5703125" style="2" customWidth="1"/>
    <col min="12044" max="12288" width="9.140625" style="2"/>
    <col min="12289" max="12289" width="5.85546875" style="2" customWidth="1"/>
    <col min="12290" max="12290" width="37.42578125" style="2" customWidth="1"/>
    <col min="12291" max="12291" width="26.7109375" style="2" customWidth="1"/>
    <col min="12292" max="12292" width="10.85546875" style="2" customWidth="1"/>
    <col min="12293" max="12295" width="14.7109375" style="2" customWidth="1"/>
    <col min="12296" max="12296" width="24" style="2" customWidth="1"/>
    <col min="12297" max="12297" width="20.7109375" style="2" customWidth="1"/>
    <col min="12298" max="12298" width="13" style="2" customWidth="1"/>
    <col min="12299" max="12299" width="17.5703125" style="2" customWidth="1"/>
    <col min="12300" max="12544" width="9.140625" style="2"/>
    <col min="12545" max="12545" width="5.85546875" style="2" customWidth="1"/>
    <col min="12546" max="12546" width="37.42578125" style="2" customWidth="1"/>
    <col min="12547" max="12547" width="26.7109375" style="2" customWidth="1"/>
    <col min="12548" max="12548" width="10.85546875" style="2" customWidth="1"/>
    <col min="12549" max="12551" width="14.7109375" style="2" customWidth="1"/>
    <col min="12552" max="12552" width="24" style="2" customWidth="1"/>
    <col min="12553" max="12553" width="20.7109375" style="2" customWidth="1"/>
    <col min="12554" max="12554" width="13" style="2" customWidth="1"/>
    <col min="12555" max="12555" width="17.5703125" style="2" customWidth="1"/>
    <col min="12556" max="12800" width="9.140625" style="2"/>
    <col min="12801" max="12801" width="5.85546875" style="2" customWidth="1"/>
    <col min="12802" max="12802" width="37.42578125" style="2" customWidth="1"/>
    <col min="12803" max="12803" width="26.7109375" style="2" customWidth="1"/>
    <col min="12804" max="12804" width="10.85546875" style="2" customWidth="1"/>
    <col min="12805" max="12807" width="14.7109375" style="2" customWidth="1"/>
    <col min="12808" max="12808" width="24" style="2" customWidth="1"/>
    <col min="12809" max="12809" width="20.7109375" style="2" customWidth="1"/>
    <col min="12810" max="12810" width="13" style="2" customWidth="1"/>
    <col min="12811" max="12811" width="17.5703125" style="2" customWidth="1"/>
    <col min="12812" max="13056" width="9.140625" style="2"/>
    <col min="13057" max="13057" width="5.85546875" style="2" customWidth="1"/>
    <col min="13058" max="13058" width="37.42578125" style="2" customWidth="1"/>
    <col min="13059" max="13059" width="26.7109375" style="2" customWidth="1"/>
    <col min="13060" max="13060" width="10.85546875" style="2" customWidth="1"/>
    <col min="13061" max="13063" width="14.7109375" style="2" customWidth="1"/>
    <col min="13064" max="13064" width="24" style="2" customWidth="1"/>
    <col min="13065" max="13065" width="20.7109375" style="2" customWidth="1"/>
    <col min="13066" max="13066" width="13" style="2" customWidth="1"/>
    <col min="13067" max="13067" width="17.5703125" style="2" customWidth="1"/>
    <col min="13068" max="13312" width="9.140625" style="2"/>
    <col min="13313" max="13313" width="5.85546875" style="2" customWidth="1"/>
    <col min="13314" max="13314" width="37.42578125" style="2" customWidth="1"/>
    <col min="13315" max="13315" width="26.7109375" style="2" customWidth="1"/>
    <col min="13316" max="13316" width="10.85546875" style="2" customWidth="1"/>
    <col min="13317" max="13319" width="14.7109375" style="2" customWidth="1"/>
    <col min="13320" max="13320" width="24" style="2" customWidth="1"/>
    <col min="13321" max="13321" width="20.7109375" style="2" customWidth="1"/>
    <col min="13322" max="13322" width="13" style="2" customWidth="1"/>
    <col min="13323" max="13323" width="17.5703125" style="2" customWidth="1"/>
    <col min="13324" max="13568" width="9.140625" style="2"/>
    <col min="13569" max="13569" width="5.85546875" style="2" customWidth="1"/>
    <col min="13570" max="13570" width="37.42578125" style="2" customWidth="1"/>
    <col min="13571" max="13571" width="26.7109375" style="2" customWidth="1"/>
    <col min="13572" max="13572" width="10.85546875" style="2" customWidth="1"/>
    <col min="13573" max="13575" width="14.7109375" style="2" customWidth="1"/>
    <col min="13576" max="13576" width="24" style="2" customWidth="1"/>
    <col min="13577" max="13577" width="20.7109375" style="2" customWidth="1"/>
    <col min="13578" max="13578" width="13" style="2" customWidth="1"/>
    <col min="13579" max="13579" width="17.5703125" style="2" customWidth="1"/>
    <col min="13580" max="13824" width="9.140625" style="2"/>
    <col min="13825" max="13825" width="5.85546875" style="2" customWidth="1"/>
    <col min="13826" max="13826" width="37.42578125" style="2" customWidth="1"/>
    <col min="13827" max="13827" width="26.7109375" style="2" customWidth="1"/>
    <col min="13828" max="13828" width="10.85546875" style="2" customWidth="1"/>
    <col min="13829" max="13831" width="14.7109375" style="2" customWidth="1"/>
    <col min="13832" max="13832" width="24" style="2" customWidth="1"/>
    <col min="13833" max="13833" width="20.7109375" style="2" customWidth="1"/>
    <col min="13834" max="13834" width="13" style="2" customWidth="1"/>
    <col min="13835" max="13835" width="17.5703125" style="2" customWidth="1"/>
    <col min="13836" max="14080" width="9.140625" style="2"/>
    <col min="14081" max="14081" width="5.85546875" style="2" customWidth="1"/>
    <col min="14082" max="14082" width="37.42578125" style="2" customWidth="1"/>
    <col min="14083" max="14083" width="26.7109375" style="2" customWidth="1"/>
    <col min="14084" max="14084" width="10.85546875" style="2" customWidth="1"/>
    <col min="14085" max="14087" width="14.7109375" style="2" customWidth="1"/>
    <col min="14088" max="14088" width="24" style="2" customWidth="1"/>
    <col min="14089" max="14089" width="20.7109375" style="2" customWidth="1"/>
    <col min="14090" max="14090" width="13" style="2" customWidth="1"/>
    <col min="14091" max="14091" width="17.5703125" style="2" customWidth="1"/>
    <col min="14092" max="14336" width="9.140625" style="2"/>
    <col min="14337" max="14337" width="5.85546875" style="2" customWidth="1"/>
    <col min="14338" max="14338" width="37.42578125" style="2" customWidth="1"/>
    <col min="14339" max="14339" width="26.7109375" style="2" customWidth="1"/>
    <col min="14340" max="14340" width="10.85546875" style="2" customWidth="1"/>
    <col min="14341" max="14343" width="14.7109375" style="2" customWidth="1"/>
    <col min="14344" max="14344" width="24" style="2" customWidth="1"/>
    <col min="14345" max="14345" width="20.7109375" style="2" customWidth="1"/>
    <col min="14346" max="14346" width="13" style="2" customWidth="1"/>
    <col min="14347" max="14347" width="17.5703125" style="2" customWidth="1"/>
    <col min="14348" max="14592" width="9.140625" style="2"/>
    <col min="14593" max="14593" width="5.85546875" style="2" customWidth="1"/>
    <col min="14594" max="14594" width="37.42578125" style="2" customWidth="1"/>
    <col min="14595" max="14595" width="26.7109375" style="2" customWidth="1"/>
    <col min="14596" max="14596" width="10.85546875" style="2" customWidth="1"/>
    <col min="14597" max="14599" width="14.7109375" style="2" customWidth="1"/>
    <col min="14600" max="14600" width="24" style="2" customWidth="1"/>
    <col min="14601" max="14601" width="20.7109375" style="2" customWidth="1"/>
    <col min="14602" max="14602" width="13" style="2" customWidth="1"/>
    <col min="14603" max="14603" width="17.5703125" style="2" customWidth="1"/>
    <col min="14604" max="14848" width="9.140625" style="2"/>
    <col min="14849" max="14849" width="5.85546875" style="2" customWidth="1"/>
    <col min="14850" max="14850" width="37.42578125" style="2" customWidth="1"/>
    <col min="14851" max="14851" width="26.7109375" style="2" customWidth="1"/>
    <col min="14852" max="14852" width="10.85546875" style="2" customWidth="1"/>
    <col min="14853" max="14855" width="14.7109375" style="2" customWidth="1"/>
    <col min="14856" max="14856" width="24" style="2" customWidth="1"/>
    <col min="14857" max="14857" width="20.7109375" style="2" customWidth="1"/>
    <col min="14858" max="14858" width="13" style="2" customWidth="1"/>
    <col min="14859" max="14859" width="17.5703125" style="2" customWidth="1"/>
    <col min="14860" max="15104" width="9.140625" style="2"/>
    <col min="15105" max="15105" width="5.85546875" style="2" customWidth="1"/>
    <col min="15106" max="15106" width="37.42578125" style="2" customWidth="1"/>
    <col min="15107" max="15107" width="26.7109375" style="2" customWidth="1"/>
    <col min="15108" max="15108" width="10.85546875" style="2" customWidth="1"/>
    <col min="15109" max="15111" width="14.7109375" style="2" customWidth="1"/>
    <col min="15112" max="15112" width="24" style="2" customWidth="1"/>
    <col min="15113" max="15113" width="20.7109375" style="2" customWidth="1"/>
    <col min="15114" max="15114" width="13" style="2" customWidth="1"/>
    <col min="15115" max="15115" width="17.5703125" style="2" customWidth="1"/>
    <col min="15116" max="15360" width="9.140625" style="2"/>
    <col min="15361" max="15361" width="5.85546875" style="2" customWidth="1"/>
    <col min="15362" max="15362" width="37.42578125" style="2" customWidth="1"/>
    <col min="15363" max="15363" width="26.7109375" style="2" customWidth="1"/>
    <col min="15364" max="15364" width="10.85546875" style="2" customWidth="1"/>
    <col min="15365" max="15367" width="14.7109375" style="2" customWidth="1"/>
    <col min="15368" max="15368" width="24" style="2" customWidth="1"/>
    <col min="15369" max="15369" width="20.7109375" style="2" customWidth="1"/>
    <col min="15370" max="15370" width="13" style="2" customWidth="1"/>
    <col min="15371" max="15371" width="17.5703125" style="2" customWidth="1"/>
    <col min="15372" max="15616" width="9.140625" style="2"/>
    <col min="15617" max="15617" width="5.85546875" style="2" customWidth="1"/>
    <col min="15618" max="15618" width="37.42578125" style="2" customWidth="1"/>
    <col min="15619" max="15619" width="26.7109375" style="2" customWidth="1"/>
    <col min="15620" max="15620" width="10.85546875" style="2" customWidth="1"/>
    <col min="15621" max="15623" width="14.7109375" style="2" customWidth="1"/>
    <col min="15624" max="15624" width="24" style="2" customWidth="1"/>
    <col min="15625" max="15625" width="20.7109375" style="2" customWidth="1"/>
    <col min="15626" max="15626" width="13" style="2" customWidth="1"/>
    <col min="15627" max="15627" width="17.5703125" style="2" customWidth="1"/>
    <col min="15628" max="15872" width="9.140625" style="2"/>
    <col min="15873" max="15873" width="5.85546875" style="2" customWidth="1"/>
    <col min="15874" max="15874" width="37.42578125" style="2" customWidth="1"/>
    <col min="15875" max="15875" width="26.7109375" style="2" customWidth="1"/>
    <col min="15876" max="15876" width="10.85546875" style="2" customWidth="1"/>
    <col min="15877" max="15879" width="14.7109375" style="2" customWidth="1"/>
    <col min="15880" max="15880" width="24" style="2" customWidth="1"/>
    <col min="15881" max="15881" width="20.7109375" style="2" customWidth="1"/>
    <col min="15882" max="15882" width="13" style="2" customWidth="1"/>
    <col min="15883" max="15883" width="17.5703125" style="2" customWidth="1"/>
    <col min="15884" max="16128" width="9.140625" style="2"/>
    <col min="16129" max="16129" width="5.85546875" style="2" customWidth="1"/>
    <col min="16130" max="16130" width="37.42578125" style="2" customWidth="1"/>
    <col min="16131" max="16131" width="26.7109375" style="2" customWidth="1"/>
    <col min="16132" max="16132" width="10.85546875" style="2" customWidth="1"/>
    <col min="16133" max="16135" width="14.7109375" style="2" customWidth="1"/>
    <col min="16136" max="16136" width="24" style="2" customWidth="1"/>
    <col min="16137" max="16137" width="20.7109375" style="2" customWidth="1"/>
    <col min="16138" max="16138" width="13" style="2" customWidth="1"/>
    <col min="16139" max="16139" width="17.5703125" style="2" customWidth="1"/>
    <col min="16140" max="16384" width="9.140625" style="2"/>
  </cols>
  <sheetData>
    <row r="1" spans="1:11" ht="43.5" customHeight="1" x14ac:dyDescent="0.2">
      <c r="A1" s="176" t="s">
        <v>155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3" customFormat="1" ht="30.75" customHeight="1" x14ac:dyDescent="0.2">
      <c r="A2" s="177" t="s">
        <v>14</v>
      </c>
      <c r="B2" s="154" t="s">
        <v>28</v>
      </c>
      <c r="C2" s="177" t="s">
        <v>29</v>
      </c>
      <c r="D2" s="179" t="s">
        <v>64</v>
      </c>
      <c r="E2" s="180"/>
      <c r="F2" s="180"/>
      <c r="G2" s="181"/>
      <c r="H2" s="182" t="s">
        <v>133</v>
      </c>
      <c r="I2" s="182"/>
      <c r="J2" s="183" t="s">
        <v>81</v>
      </c>
      <c r="K2" s="184"/>
    </row>
    <row r="3" spans="1:11" s="3" customFormat="1" ht="17.25" customHeight="1" x14ac:dyDescent="0.2">
      <c r="A3" s="178"/>
      <c r="B3" s="164"/>
      <c r="C3" s="178"/>
      <c r="D3" s="187" t="s">
        <v>80</v>
      </c>
      <c r="E3" s="188"/>
      <c r="F3" s="187" t="s">
        <v>134</v>
      </c>
      <c r="G3" s="188"/>
      <c r="H3" s="187" t="s">
        <v>135</v>
      </c>
      <c r="I3" s="188"/>
      <c r="J3" s="185"/>
      <c r="K3" s="186"/>
    </row>
    <row r="4" spans="1:11" ht="98.25" customHeight="1" x14ac:dyDescent="0.2">
      <c r="A4" s="178"/>
      <c r="B4" s="164"/>
      <c r="C4" s="178"/>
      <c r="D4" s="189"/>
      <c r="E4" s="190"/>
      <c r="F4" s="191"/>
      <c r="G4" s="192"/>
      <c r="H4" s="191"/>
      <c r="I4" s="192"/>
      <c r="J4" s="185"/>
      <c r="K4" s="186"/>
    </row>
    <row r="5" spans="1:11" ht="30" customHeight="1" x14ac:dyDescent="0.2">
      <c r="A5" s="178"/>
      <c r="B5" s="164"/>
      <c r="C5" s="178"/>
      <c r="D5" s="43" t="s">
        <v>132</v>
      </c>
      <c r="E5" s="43" t="s">
        <v>156</v>
      </c>
      <c r="F5" s="43" t="s">
        <v>132</v>
      </c>
      <c r="G5" s="43" t="s">
        <v>156</v>
      </c>
      <c r="H5" s="43" t="s">
        <v>132</v>
      </c>
      <c r="I5" s="43" t="s">
        <v>156</v>
      </c>
      <c r="J5" s="43" t="s">
        <v>132</v>
      </c>
      <c r="K5" s="43" t="s">
        <v>156</v>
      </c>
    </row>
    <row r="6" spans="1:11" s="36" customFormat="1" ht="15" customHeight="1" x14ac:dyDescent="0.2">
      <c r="A6" s="34">
        <v>1</v>
      </c>
      <c r="B6" s="35">
        <v>2</v>
      </c>
      <c r="C6" s="34">
        <v>3</v>
      </c>
      <c r="D6" s="35">
        <v>4</v>
      </c>
      <c r="E6" s="34">
        <v>5</v>
      </c>
      <c r="F6" s="35">
        <v>6</v>
      </c>
      <c r="G6" s="34">
        <v>7</v>
      </c>
      <c r="H6" s="35">
        <v>8</v>
      </c>
      <c r="I6" s="34">
        <v>9</v>
      </c>
      <c r="J6" s="35">
        <v>10</v>
      </c>
      <c r="K6" s="34">
        <v>11</v>
      </c>
    </row>
    <row r="7" spans="1:11" ht="16.5" customHeight="1" x14ac:dyDescent="0.2">
      <c r="A7" s="99">
        <v>1</v>
      </c>
      <c r="B7" s="29"/>
      <c r="C7" s="99" t="s">
        <v>6</v>
      </c>
      <c r="D7" s="4"/>
      <c r="E7" s="4"/>
      <c r="F7" s="4"/>
      <c r="G7" s="4"/>
      <c r="H7" s="4">
        <f>H8+H32+H41+H50+H56</f>
        <v>55064.393479999999</v>
      </c>
      <c r="I7" s="4">
        <f>I8+I32+I41+I50+I56</f>
        <v>51291.693319999998</v>
      </c>
      <c r="J7" s="4">
        <f>J8+J32+J41+J50+J54</f>
        <v>56084.04348</v>
      </c>
      <c r="K7" s="4">
        <f>K8+K32+K41+K50+K54</f>
        <v>52311.34332</v>
      </c>
    </row>
    <row r="8" spans="1:11" ht="30" x14ac:dyDescent="0.2">
      <c r="A8" s="154">
        <v>2</v>
      </c>
      <c r="B8" s="46" t="s">
        <v>63</v>
      </c>
      <c r="C8" s="31" t="s">
        <v>6</v>
      </c>
      <c r="D8" s="4"/>
      <c r="E8" s="4"/>
      <c r="F8" s="4"/>
      <c r="G8" s="4"/>
      <c r="H8" s="4">
        <f>H12+H16+H29</f>
        <v>2859.75</v>
      </c>
      <c r="I8" s="4">
        <f>I12+I16+I29</f>
        <v>2493.9700000000003</v>
      </c>
      <c r="J8" s="4">
        <f>H8</f>
        <v>2859.75</v>
      </c>
      <c r="K8" s="4">
        <f>I8</f>
        <v>2493.9700000000003</v>
      </c>
    </row>
    <row r="9" spans="1:11" ht="30.75" customHeight="1" x14ac:dyDescent="0.2">
      <c r="A9" s="155"/>
      <c r="B9" s="47" t="s">
        <v>44</v>
      </c>
      <c r="C9" s="31" t="s">
        <v>6</v>
      </c>
      <c r="D9" s="4"/>
      <c r="E9" s="4"/>
      <c r="F9" s="4"/>
      <c r="G9" s="4"/>
      <c r="H9" s="4"/>
      <c r="I9" s="4"/>
      <c r="J9" s="4"/>
      <c r="K9" s="4"/>
    </row>
    <row r="10" spans="1:11" ht="12.75" customHeight="1" x14ac:dyDescent="0.2">
      <c r="A10" s="154" t="s">
        <v>65</v>
      </c>
      <c r="B10" s="166" t="s">
        <v>52</v>
      </c>
      <c r="C10" s="99" t="s">
        <v>3</v>
      </c>
      <c r="D10" s="4"/>
      <c r="E10" s="4"/>
      <c r="F10" s="4"/>
      <c r="G10" s="4"/>
      <c r="H10" s="4">
        <v>1</v>
      </c>
      <c r="I10" s="4">
        <v>1</v>
      </c>
      <c r="J10" s="4">
        <f>H10</f>
        <v>1</v>
      </c>
      <c r="K10" s="4">
        <v>1</v>
      </c>
    </row>
    <row r="11" spans="1:11" x14ac:dyDescent="0.2">
      <c r="A11" s="164"/>
      <c r="B11" s="166"/>
      <c r="C11" s="99" t="s">
        <v>8</v>
      </c>
      <c r="D11" s="4"/>
      <c r="E11" s="4"/>
      <c r="F11" s="4"/>
      <c r="G11" s="4"/>
      <c r="H11" s="4">
        <v>80</v>
      </c>
      <c r="I11" s="4">
        <v>62</v>
      </c>
      <c r="J11" s="4">
        <f>H11</f>
        <v>80</v>
      </c>
      <c r="K11" s="4">
        <v>62</v>
      </c>
    </row>
    <row r="12" spans="1:11" x14ac:dyDescent="0.2">
      <c r="A12" s="164"/>
      <c r="B12" s="166"/>
      <c r="C12" s="99" t="s">
        <v>6</v>
      </c>
      <c r="D12" s="4"/>
      <c r="E12" s="4"/>
      <c r="F12" s="4"/>
      <c r="G12" s="4"/>
      <c r="H12" s="4">
        <v>960.56757000000005</v>
      </c>
      <c r="I12" s="4">
        <v>767.11886000000004</v>
      </c>
      <c r="J12" s="4">
        <f>H12</f>
        <v>960.56757000000005</v>
      </c>
      <c r="K12" s="4">
        <v>767.11886000000004</v>
      </c>
    </row>
    <row r="13" spans="1:11" ht="12.75" customHeight="1" x14ac:dyDescent="0.2">
      <c r="A13" s="155"/>
      <c r="B13" s="157"/>
      <c r="C13" s="30" t="s">
        <v>43</v>
      </c>
      <c r="D13" s="4"/>
      <c r="E13" s="4"/>
      <c r="F13" s="4"/>
      <c r="G13" s="4"/>
      <c r="H13" s="4"/>
      <c r="I13" s="4"/>
      <c r="J13" s="4"/>
      <c r="K13" s="4"/>
    </row>
    <row r="14" spans="1:11" ht="12.75" customHeight="1" x14ac:dyDescent="0.2">
      <c r="A14" s="173" t="s">
        <v>66</v>
      </c>
      <c r="B14" s="156" t="s">
        <v>53</v>
      </c>
      <c r="C14" s="99" t="s">
        <v>3</v>
      </c>
      <c r="D14" s="4"/>
      <c r="E14" s="4"/>
      <c r="F14" s="4"/>
      <c r="G14" s="4"/>
      <c r="H14" s="4">
        <v>1</v>
      </c>
      <c r="I14" s="4">
        <v>1</v>
      </c>
      <c r="J14" s="4">
        <f>H14</f>
        <v>1</v>
      </c>
      <c r="K14" s="4">
        <v>1</v>
      </c>
    </row>
    <row r="15" spans="1:11" x14ac:dyDescent="0.2">
      <c r="A15" s="174"/>
      <c r="B15" s="166"/>
      <c r="C15" s="99" t="s">
        <v>8</v>
      </c>
      <c r="D15" s="4"/>
      <c r="E15" s="4"/>
      <c r="F15" s="4"/>
      <c r="G15" s="4"/>
      <c r="H15" s="4">
        <v>80</v>
      </c>
      <c r="I15" s="4">
        <v>62</v>
      </c>
      <c r="J15" s="4">
        <f>H15</f>
        <v>80</v>
      </c>
      <c r="K15" s="4">
        <v>62</v>
      </c>
    </row>
    <row r="16" spans="1:11" x14ac:dyDescent="0.2">
      <c r="A16" s="174"/>
      <c r="B16" s="166"/>
      <c r="C16" s="99" t="s">
        <v>6</v>
      </c>
      <c r="D16" s="4"/>
      <c r="E16" s="4"/>
      <c r="F16" s="4"/>
      <c r="G16" s="4"/>
      <c r="H16" s="4">
        <v>978.43242999999995</v>
      </c>
      <c r="I16" s="4">
        <v>806.10113999999999</v>
      </c>
      <c r="J16" s="4">
        <f>H16</f>
        <v>978.43242999999995</v>
      </c>
      <c r="K16" s="4">
        <v>806.10113999999999</v>
      </c>
    </row>
    <row r="17" spans="1:11" ht="14.25" customHeight="1" x14ac:dyDescent="0.2">
      <c r="A17" s="175"/>
      <c r="B17" s="157"/>
      <c r="C17" s="30" t="s">
        <v>43</v>
      </c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154" t="s">
        <v>67</v>
      </c>
      <c r="B18" s="156" t="s">
        <v>54</v>
      </c>
      <c r="C18" s="99" t="s">
        <v>3</v>
      </c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164"/>
      <c r="B19" s="166"/>
      <c r="C19" s="99" t="s">
        <v>13</v>
      </c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164"/>
      <c r="B20" s="166"/>
      <c r="C20" s="99" t="s">
        <v>6</v>
      </c>
      <c r="D20" s="4"/>
      <c r="E20" s="4"/>
      <c r="F20" s="4"/>
      <c r="G20" s="4"/>
      <c r="H20" s="4"/>
      <c r="I20" s="4"/>
      <c r="J20" s="4"/>
      <c r="K20" s="4"/>
    </row>
    <row r="21" spans="1:11" ht="11.25" customHeight="1" x14ac:dyDescent="0.2">
      <c r="A21" s="155"/>
      <c r="B21" s="157"/>
      <c r="C21" s="30" t="s">
        <v>43</v>
      </c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154" t="s">
        <v>68</v>
      </c>
      <c r="B22" s="170" t="s">
        <v>55</v>
      </c>
      <c r="C22" s="99" t="s">
        <v>3</v>
      </c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164"/>
      <c r="B23" s="171"/>
      <c r="C23" s="99" t="s">
        <v>8</v>
      </c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155"/>
      <c r="B24" s="172"/>
      <c r="C24" s="99" t="s">
        <v>6</v>
      </c>
      <c r="D24" s="4"/>
      <c r="E24" s="4"/>
      <c r="F24" s="4"/>
      <c r="G24" s="4"/>
      <c r="H24" s="4"/>
      <c r="I24" s="4"/>
      <c r="J24" s="4"/>
      <c r="K24" s="4"/>
    </row>
    <row r="25" spans="1:11" ht="15" customHeight="1" x14ac:dyDescent="0.2">
      <c r="A25" s="154" t="s">
        <v>69</v>
      </c>
      <c r="B25" s="170" t="s">
        <v>136</v>
      </c>
      <c r="C25" s="99" t="s">
        <v>3</v>
      </c>
      <c r="D25" s="4"/>
      <c r="E25" s="4"/>
      <c r="F25" s="4"/>
      <c r="G25" s="4"/>
      <c r="H25" s="4"/>
      <c r="I25" s="4"/>
      <c r="J25" s="4"/>
      <c r="K25" s="4"/>
    </row>
    <row r="26" spans="1:11" ht="15" customHeight="1" x14ac:dyDescent="0.2">
      <c r="A26" s="164"/>
      <c r="B26" s="171"/>
      <c r="C26" s="99" t="s">
        <v>8</v>
      </c>
      <c r="D26" s="4"/>
      <c r="E26" s="4"/>
      <c r="F26" s="4"/>
      <c r="G26" s="4"/>
      <c r="H26" s="4"/>
      <c r="I26" s="4"/>
      <c r="J26" s="4"/>
      <c r="K26" s="4"/>
    </row>
    <row r="27" spans="1:11" ht="15" customHeight="1" x14ac:dyDescent="0.2">
      <c r="A27" s="155"/>
      <c r="B27" s="172"/>
      <c r="C27" s="99" t="s">
        <v>6</v>
      </c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168" t="s">
        <v>137</v>
      </c>
      <c r="B28" s="169" t="s">
        <v>26</v>
      </c>
      <c r="C28" s="99" t="s">
        <v>7</v>
      </c>
      <c r="D28" s="4"/>
      <c r="E28" s="4"/>
      <c r="F28" s="4"/>
      <c r="G28" s="4"/>
      <c r="H28" s="4">
        <v>1</v>
      </c>
      <c r="I28" s="4">
        <v>1</v>
      </c>
      <c r="J28" s="4">
        <f>H28</f>
        <v>1</v>
      </c>
      <c r="K28" s="4">
        <f>I28</f>
        <v>1</v>
      </c>
    </row>
    <row r="29" spans="1:11" x14ac:dyDescent="0.2">
      <c r="A29" s="168"/>
      <c r="B29" s="169"/>
      <c r="C29" s="99" t="s">
        <v>6</v>
      </c>
      <c r="D29" s="4"/>
      <c r="E29" s="4" t="s">
        <v>153</v>
      </c>
      <c r="F29" s="4"/>
      <c r="G29" s="4"/>
      <c r="H29" s="4">
        <v>920.75</v>
      </c>
      <c r="I29" s="4">
        <v>920.75</v>
      </c>
      <c r="J29" s="4">
        <f>H29</f>
        <v>920.75</v>
      </c>
      <c r="K29" s="4">
        <f>I29</f>
        <v>920.75</v>
      </c>
    </row>
    <row r="30" spans="1:11" x14ac:dyDescent="0.2">
      <c r="A30" s="154">
        <v>3</v>
      </c>
      <c r="B30" s="170" t="s">
        <v>56</v>
      </c>
      <c r="C30" s="99" t="s">
        <v>3</v>
      </c>
      <c r="D30" s="4"/>
      <c r="E30" s="4"/>
      <c r="F30" s="4"/>
      <c r="G30" s="4"/>
      <c r="H30" s="4">
        <v>14</v>
      </c>
      <c r="I30" s="4">
        <v>13</v>
      </c>
      <c r="J30" s="4">
        <f t="shared" ref="J30:J41" si="0">H30</f>
        <v>14</v>
      </c>
      <c r="K30" s="4">
        <v>13</v>
      </c>
    </row>
    <row r="31" spans="1:11" x14ac:dyDescent="0.2">
      <c r="A31" s="164"/>
      <c r="B31" s="167"/>
      <c r="C31" s="99" t="s">
        <v>18</v>
      </c>
      <c r="D31" s="4"/>
      <c r="E31" s="4"/>
      <c r="F31" s="4"/>
      <c r="G31" s="4"/>
      <c r="H31" s="4">
        <v>11108</v>
      </c>
      <c r="I31" s="4">
        <v>9622.1</v>
      </c>
      <c r="J31" s="4">
        <f t="shared" si="0"/>
        <v>11108</v>
      </c>
      <c r="K31" s="4">
        <v>9622.1</v>
      </c>
    </row>
    <row r="32" spans="1:11" x14ac:dyDescent="0.2">
      <c r="A32" s="155"/>
      <c r="B32" s="160"/>
      <c r="C32" s="99" t="s">
        <v>6</v>
      </c>
      <c r="D32" s="4"/>
      <c r="E32" s="4"/>
      <c r="F32" s="4"/>
      <c r="G32" s="4"/>
      <c r="H32" s="4">
        <v>23908.024150000001</v>
      </c>
      <c r="I32" s="4">
        <v>21867.077099999999</v>
      </c>
      <c r="J32" s="4">
        <f t="shared" si="0"/>
        <v>23908.024150000001</v>
      </c>
      <c r="K32" s="4">
        <v>21867.077099999999</v>
      </c>
    </row>
    <row r="33" spans="1:11" x14ac:dyDescent="0.2">
      <c r="A33" s="154" t="s">
        <v>27</v>
      </c>
      <c r="B33" s="161" t="s">
        <v>46</v>
      </c>
      <c r="C33" s="99" t="s">
        <v>3</v>
      </c>
      <c r="D33" s="4"/>
      <c r="E33" s="4"/>
      <c r="F33" s="4"/>
      <c r="G33" s="4"/>
      <c r="H33" s="4">
        <v>1</v>
      </c>
      <c r="I33" s="4"/>
      <c r="J33" s="4">
        <f t="shared" si="0"/>
        <v>1</v>
      </c>
      <c r="K33" s="4"/>
    </row>
    <row r="34" spans="1:11" x14ac:dyDescent="0.2">
      <c r="A34" s="164"/>
      <c r="B34" s="165"/>
      <c r="C34" s="99" t="s">
        <v>18</v>
      </c>
      <c r="D34" s="4"/>
      <c r="E34" s="4"/>
      <c r="F34" s="4"/>
      <c r="G34" s="4"/>
      <c r="H34" s="4">
        <v>1142</v>
      </c>
      <c r="I34" s="4"/>
      <c r="J34" s="4">
        <f t="shared" si="0"/>
        <v>1142</v>
      </c>
      <c r="K34" s="4"/>
    </row>
    <row r="35" spans="1:11" x14ac:dyDescent="0.2">
      <c r="A35" s="155"/>
      <c r="B35" s="162"/>
      <c r="C35" s="99" t="s">
        <v>6</v>
      </c>
      <c r="D35" s="4"/>
      <c r="E35" s="4"/>
      <c r="F35" s="4"/>
      <c r="G35" s="4"/>
      <c r="H35" s="4">
        <v>1530.519</v>
      </c>
      <c r="I35" s="4"/>
      <c r="J35" s="4">
        <f t="shared" si="0"/>
        <v>1530.519</v>
      </c>
      <c r="K35" s="4"/>
    </row>
    <row r="36" spans="1:11" x14ac:dyDescent="0.2">
      <c r="A36" s="154" t="s">
        <v>45</v>
      </c>
      <c r="B36" s="161" t="s">
        <v>47</v>
      </c>
      <c r="C36" s="99" t="s">
        <v>3</v>
      </c>
      <c r="D36" s="4"/>
      <c r="E36" s="4"/>
      <c r="F36" s="4"/>
      <c r="G36" s="4"/>
      <c r="H36" s="4">
        <v>13</v>
      </c>
      <c r="I36" s="4">
        <v>13</v>
      </c>
      <c r="J36" s="4">
        <f t="shared" si="0"/>
        <v>13</v>
      </c>
      <c r="K36" s="4">
        <v>13</v>
      </c>
    </row>
    <row r="37" spans="1:11" x14ac:dyDescent="0.2">
      <c r="A37" s="164"/>
      <c r="B37" s="165"/>
      <c r="C37" s="99" t="s">
        <v>18</v>
      </c>
      <c r="D37" s="4"/>
      <c r="E37" s="4"/>
      <c r="F37" s="4"/>
      <c r="G37" s="4"/>
      <c r="H37" s="4">
        <v>9966</v>
      </c>
      <c r="I37" s="4">
        <v>9622.1</v>
      </c>
      <c r="J37" s="4">
        <f t="shared" si="0"/>
        <v>9966</v>
      </c>
      <c r="K37" s="4">
        <v>9622.1</v>
      </c>
    </row>
    <row r="38" spans="1:11" x14ac:dyDescent="0.2">
      <c r="A38" s="155"/>
      <c r="B38" s="162"/>
      <c r="C38" s="99" t="s">
        <v>6</v>
      </c>
      <c r="D38" s="4"/>
      <c r="E38" s="4"/>
      <c r="F38" s="4"/>
      <c r="G38" s="4"/>
      <c r="H38" s="4">
        <v>22698.424149999999</v>
      </c>
      <c r="I38" s="4">
        <v>21867.077099999999</v>
      </c>
      <c r="J38" s="4">
        <f t="shared" si="0"/>
        <v>22698.424149999999</v>
      </c>
      <c r="K38" s="4">
        <v>21867.077099999999</v>
      </c>
    </row>
    <row r="39" spans="1:11" x14ac:dyDescent="0.2">
      <c r="A39" s="154">
        <v>4</v>
      </c>
      <c r="B39" s="156" t="s">
        <v>57</v>
      </c>
      <c r="C39" s="99" t="s">
        <v>7</v>
      </c>
      <c r="D39" s="4"/>
      <c r="E39" s="4"/>
      <c r="F39" s="4"/>
      <c r="G39" s="4"/>
      <c r="H39" s="4">
        <v>2</v>
      </c>
      <c r="I39" s="4">
        <v>2</v>
      </c>
      <c r="J39" s="4">
        <f t="shared" si="0"/>
        <v>2</v>
      </c>
      <c r="K39" s="4">
        <v>2</v>
      </c>
    </row>
    <row r="40" spans="1:11" x14ac:dyDescent="0.2">
      <c r="A40" s="164"/>
      <c r="B40" s="166"/>
      <c r="C40" s="99" t="s">
        <v>24</v>
      </c>
      <c r="D40" s="4"/>
      <c r="E40" s="4"/>
      <c r="F40" s="4"/>
      <c r="G40" s="4"/>
      <c r="H40" s="4">
        <v>18</v>
      </c>
      <c r="I40" s="4">
        <v>18</v>
      </c>
      <c r="J40" s="4">
        <f t="shared" si="0"/>
        <v>18</v>
      </c>
      <c r="K40" s="4">
        <v>18</v>
      </c>
    </row>
    <row r="41" spans="1:11" x14ac:dyDescent="0.2">
      <c r="A41" s="155"/>
      <c r="B41" s="157"/>
      <c r="C41" s="99" t="s">
        <v>6</v>
      </c>
      <c r="D41" s="4"/>
      <c r="E41" s="4"/>
      <c r="F41" s="4"/>
      <c r="G41" s="4"/>
      <c r="H41" s="4">
        <v>26297.339329999999</v>
      </c>
      <c r="I41" s="4">
        <v>26297.339329999999</v>
      </c>
      <c r="J41" s="106">
        <f t="shared" si="0"/>
        <v>26297.339329999999</v>
      </c>
      <c r="K41" s="4">
        <v>26297.339329999999</v>
      </c>
    </row>
    <row r="42" spans="1:11" x14ac:dyDescent="0.2">
      <c r="A42" s="154">
        <v>5</v>
      </c>
      <c r="B42" s="159" t="s">
        <v>58</v>
      </c>
      <c r="C42" s="99" t="s">
        <v>3</v>
      </c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164"/>
      <c r="B43" s="167"/>
      <c r="C43" s="99" t="s">
        <v>11</v>
      </c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155"/>
      <c r="B44" s="160"/>
      <c r="C44" s="99" t="s">
        <v>6</v>
      </c>
      <c r="D44" s="4"/>
      <c r="E44" s="4"/>
      <c r="F44" s="4"/>
      <c r="G44" s="4"/>
      <c r="H44" s="4"/>
      <c r="I44" s="4"/>
      <c r="J44" s="4"/>
      <c r="K44" s="4"/>
    </row>
    <row r="45" spans="1:11" x14ac:dyDescent="0.2">
      <c r="A45" s="154">
        <v>6</v>
      </c>
      <c r="B45" s="161" t="s">
        <v>138</v>
      </c>
      <c r="C45" s="99" t="s">
        <v>7</v>
      </c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164"/>
      <c r="B46" s="165"/>
      <c r="C46" s="99" t="s">
        <v>18</v>
      </c>
      <c r="D46" s="4"/>
      <c r="E46" s="4"/>
      <c r="F46" s="4"/>
      <c r="G46" s="4"/>
      <c r="H46" s="4"/>
      <c r="I46" s="4"/>
      <c r="J46" s="4"/>
      <c r="K46" s="4"/>
    </row>
    <row r="47" spans="1:11" x14ac:dyDescent="0.2">
      <c r="A47" s="155"/>
      <c r="B47" s="162"/>
      <c r="C47" s="99" t="s">
        <v>6</v>
      </c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154">
        <v>7</v>
      </c>
      <c r="B48" s="156" t="s">
        <v>139</v>
      </c>
      <c r="C48" s="99" t="s">
        <v>7</v>
      </c>
      <c r="D48" s="4"/>
      <c r="E48" s="4"/>
      <c r="F48" s="4"/>
      <c r="G48" s="4"/>
      <c r="H48" s="4">
        <v>1</v>
      </c>
      <c r="I48" s="4">
        <v>1</v>
      </c>
      <c r="J48" s="4">
        <f>H48</f>
        <v>1</v>
      </c>
      <c r="K48" s="4">
        <v>1</v>
      </c>
    </row>
    <row r="49" spans="1:11" ht="12.75" customHeight="1" x14ac:dyDescent="0.2">
      <c r="A49" s="164"/>
      <c r="B49" s="166"/>
      <c r="C49" s="99" t="s">
        <v>18</v>
      </c>
      <c r="D49" s="4"/>
      <c r="E49" s="4"/>
      <c r="F49" s="4"/>
      <c r="G49" s="4"/>
      <c r="H49" s="4">
        <v>210.2</v>
      </c>
      <c r="I49" s="4">
        <v>210.2</v>
      </c>
      <c r="J49" s="4">
        <f>H49</f>
        <v>210.2</v>
      </c>
      <c r="K49" s="4">
        <v>210.2</v>
      </c>
    </row>
    <row r="50" spans="1:11" x14ac:dyDescent="0.2">
      <c r="A50" s="155"/>
      <c r="B50" s="157"/>
      <c r="C50" s="99" t="s">
        <v>6</v>
      </c>
      <c r="D50" s="4"/>
      <c r="E50" s="4"/>
      <c r="F50" s="4"/>
      <c r="G50" s="4"/>
      <c r="H50" s="4">
        <v>1999.28</v>
      </c>
      <c r="I50" s="4">
        <v>633.30688999999995</v>
      </c>
      <c r="J50" s="4">
        <f>H50</f>
        <v>1999.28</v>
      </c>
      <c r="K50" s="4">
        <v>633.30688999999995</v>
      </c>
    </row>
    <row r="51" spans="1:11" ht="20.25" customHeight="1" x14ac:dyDescent="0.2">
      <c r="A51" s="154">
        <v>8</v>
      </c>
      <c r="B51" s="156" t="s">
        <v>140</v>
      </c>
      <c r="C51" s="99" t="s">
        <v>7</v>
      </c>
      <c r="D51" s="4"/>
      <c r="E51" s="4"/>
      <c r="F51" s="4"/>
      <c r="G51" s="4"/>
      <c r="H51" s="4"/>
      <c r="I51" s="4"/>
      <c r="J51" s="4"/>
      <c r="K51" s="4"/>
    </row>
    <row r="52" spans="1:11" ht="20.25" customHeight="1" x14ac:dyDescent="0.2">
      <c r="A52" s="164"/>
      <c r="B52" s="166"/>
      <c r="C52" s="99" t="s">
        <v>24</v>
      </c>
      <c r="D52" s="4"/>
      <c r="E52" s="4"/>
      <c r="F52" s="4"/>
      <c r="G52" s="4"/>
      <c r="H52" s="4"/>
      <c r="I52" s="4"/>
      <c r="J52" s="4"/>
      <c r="K52" s="4"/>
    </row>
    <row r="53" spans="1:11" ht="27" customHeight="1" x14ac:dyDescent="0.2">
      <c r="A53" s="155"/>
      <c r="B53" s="157"/>
      <c r="C53" s="99" t="s">
        <v>6</v>
      </c>
      <c r="D53" s="4"/>
      <c r="E53" s="4"/>
      <c r="F53" s="4"/>
      <c r="G53" s="4"/>
      <c r="H53" s="4"/>
      <c r="I53" s="4"/>
      <c r="J53" s="4"/>
      <c r="K53" s="4"/>
    </row>
    <row r="54" spans="1:11" ht="30.75" customHeight="1" x14ac:dyDescent="0.2">
      <c r="A54" s="99">
        <v>9</v>
      </c>
      <c r="B54" s="95" t="s">
        <v>59</v>
      </c>
      <c r="C54" s="98" t="s">
        <v>6</v>
      </c>
      <c r="D54" s="4">
        <v>1019.65</v>
      </c>
      <c r="E54" s="4">
        <v>1019.65</v>
      </c>
      <c r="F54" s="4"/>
      <c r="G54" s="4"/>
      <c r="H54" s="4"/>
      <c r="I54" s="4"/>
      <c r="J54" s="4">
        <v>1019.65</v>
      </c>
      <c r="K54" s="4">
        <v>1019.65</v>
      </c>
    </row>
    <row r="55" spans="1:11" ht="15" customHeight="1" x14ac:dyDescent="0.2">
      <c r="A55" s="154" t="s">
        <v>70</v>
      </c>
      <c r="B55" s="156" t="s">
        <v>60</v>
      </c>
      <c r="C55" s="98" t="s">
        <v>11</v>
      </c>
      <c r="D55" s="4">
        <v>449.2</v>
      </c>
      <c r="E55" s="4">
        <v>449.2</v>
      </c>
      <c r="F55" s="4"/>
      <c r="G55" s="4"/>
      <c r="H55" s="4"/>
      <c r="I55" s="4"/>
      <c r="J55" s="4">
        <v>449.2</v>
      </c>
      <c r="K55" s="4">
        <v>449.2</v>
      </c>
    </row>
    <row r="56" spans="1:11" ht="16.5" customHeight="1" x14ac:dyDescent="0.2">
      <c r="A56" s="155"/>
      <c r="B56" s="157"/>
      <c r="C56" s="98" t="s">
        <v>6</v>
      </c>
      <c r="D56" s="4">
        <v>1019.65</v>
      </c>
      <c r="E56" s="4">
        <v>1019.65</v>
      </c>
      <c r="F56" s="4"/>
      <c r="G56" s="4"/>
      <c r="H56" s="4"/>
      <c r="I56" s="4"/>
      <c r="J56" s="4">
        <v>1019.65</v>
      </c>
      <c r="K56" s="4">
        <v>1019.65</v>
      </c>
    </row>
    <row r="57" spans="1:11" x14ac:dyDescent="0.2">
      <c r="A57" s="154" t="s">
        <v>71</v>
      </c>
      <c r="B57" s="159" t="s">
        <v>4</v>
      </c>
      <c r="C57" s="99" t="s">
        <v>11</v>
      </c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155"/>
      <c r="B58" s="160"/>
      <c r="C58" s="99" t="s">
        <v>6</v>
      </c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154" t="s">
        <v>72</v>
      </c>
      <c r="B59" s="161" t="s">
        <v>38</v>
      </c>
      <c r="C59" s="99" t="s">
        <v>24</v>
      </c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155"/>
      <c r="B60" s="162"/>
      <c r="C60" s="99" t="s">
        <v>6</v>
      </c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154" t="s">
        <v>73</v>
      </c>
      <c r="B61" s="161" t="s">
        <v>39</v>
      </c>
      <c r="C61" s="99" t="s">
        <v>24</v>
      </c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155"/>
      <c r="B62" s="162"/>
      <c r="C62" s="99" t="s">
        <v>6</v>
      </c>
      <c r="D62" s="4"/>
      <c r="E62" s="4"/>
      <c r="F62" s="4"/>
      <c r="G62" s="4"/>
      <c r="H62" s="4"/>
      <c r="I62" s="4"/>
      <c r="J62" s="4"/>
      <c r="K62" s="4"/>
    </row>
    <row r="63" spans="1:11" ht="15" x14ac:dyDescent="0.2">
      <c r="A63" s="94" t="s">
        <v>74</v>
      </c>
      <c r="B63" s="97" t="s">
        <v>40</v>
      </c>
      <c r="C63" s="99" t="s">
        <v>6</v>
      </c>
      <c r="D63" s="4"/>
      <c r="E63" s="4"/>
      <c r="F63" s="4"/>
      <c r="G63" s="4"/>
      <c r="H63" s="4"/>
      <c r="I63" s="4"/>
      <c r="J63" s="4"/>
      <c r="K63" s="4"/>
    </row>
    <row r="64" spans="1:11" ht="15" x14ac:dyDescent="0.25">
      <c r="A64" s="98">
        <v>10</v>
      </c>
      <c r="B64" s="48" t="s">
        <v>79</v>
      </c>
      <c r="C64" s="99"/>
      <c r="D64" s="4"/>
      <c r="E64" s="4"/>
      <c r="F64" s="4"/>
      <c r="G64" s="4"/>
      <c r="H64" s="4"/>
      <c r="I64" s="4"/>
      <c r="J64" s="4"/>
      <c r="K64" s="4"/>
    </row>
    <row r="65" spans="1:12" ht="30" customHeight="1" x14ac:dyDescent="0.2">
      <c r="A65" s="50">
        <v>11</v>
      </c>
      <c r="B65" s="51" t="s">
        <v>17</v>
      </c>
      <c r="C65" s="52" t="s">
        <v>6</v>
      </c>
      <c r="D65" s="102">
        <f>D54</f>
        <v>1019.65</v>
      </c>
      <c r="E65" s="102">
        <v>1019.65</v>
      </c>
      <c r="F65" s="102"/>
      <c r="G65" s="102"/>
      <c r="H65" s="102">
        <f>H8+H32+H41+H50</f>
        <v>55064.393479999999</v>
      </c>
      <c r="I65" s="102">
        <f>I50+I41+I32+I29+I16+I12</f>
        <v>51291.693319999998</v>
      </c>
      <c r="J65" s="102">
        <f>H65+D65</f>
        <v>56084.04348</v>
      </c>
      <c r="K65" s="102">
        <f>E65+I65</f>
        <v>52311.34332</v>
      </c>
    </row>
    <row r="66" spans="1:12" ht="14.25" customHeight="1" x14ac:dyDescent="0.2">
      <c r="A66" s="50" t="s">
        <v>141</v>
      </c>
      <c r="B66" s="51" t="s">
        <v>86</v>
      </c>
      <c r="C66" s="52" t="s">
        <v>6</v>
      </c>
      <c r="D66" s="102"/>
      <c r="E66" s="102"/>
      <c r="F66" s="102"/>
      <c r="G66" s="102"/>
      <c r="H66" s="102"/>
      <c r="I66" s="102">
        <f>H29-I29</f>
        <v>0</v>
      </c>
      <c r="J66" s="102"/>
      <c r="K66" s="102">
        <f>I66</f>
        <v>0</v>
      </c>
    </row>
    <row r="67" spans="1:12" ht="45" x14ac:dyDescent="0.25">
      <c r="A67" s="32">
        <v>12</v>
      </c>
      <c r="B67" s="100" t="s">
        <v>75</v>
      </c>
      <c r="C67" s="99" t="s">
        <v>6</v>
      </c>
      <c r="D67" s="4">
        <f>D65</f>
        <v>1019.65</v>
      </c>
      <c r="E67" s="4">
        <f>E65</f>
        <v>1019.65</v>
      </c>
      <c r="F67" s="4"/>
      <c r="G67" s="4"/>
      <c r="H67" s="4">
        <f>H65</f>
        <v>55064.393479999999</v>
      </c>
      <c r="I67" s="4">
        <f>I65</f>
        <v>51291.693319999998</v>
      </c>
      <c r="J67" s="4">
        <f>D67+H67</f>
        <v>56084.04348</v>
      </c>
      <c r="K67" s="4">
        <f>K65</f>
        <v>52311.34332</v>
      </c>
    </row>
    <row r="68" spans="1:12" s="10" customFormat="1" ht="15" x14ac:dyDescent="0.25">
      <c r="A68" s="33" t="s">
        <v>142</v>
      </c>
      <c r="B68" s="49" t="s">
        <v>61</v>
      </c>
      <c r="C68" s="99" t="s">
        <v>6</v>
      </c>
      <c r="D68" s="103">
        <f>D65</f>
        <v>1019.65</v>
      </c>
      <c r="E68" s="103">
        <f>E65</f>
        <v>1019.65</v>
      </c>
      <c r="F68" s="103"/>
      <c r="G68" s="103"/>
      <c r="H68" s="103">
        <f>H67</f>
        <v>55064.393479999999</v>
      </c>
      <c r="I68" s="103">
        <f>I67</f>
        <v>51291.693319999998</v>
      </c>
      <c r="J68" s="103">
        <f>D68+H68</f>
        <v>56084.04348</v>
      </c>
      <c r="K68" s="103">
        <f>K67</f>
        <v>52311.34332</v>
      </c>
    </row>
    <row r="69" spans="1:12" ht="15" x14ac:dyDescent="0.25">
      <c r="A69" s="33" t="s">
        <v>143</v>
      </c>
      <c r="B69" s="49" t="s">
        <v>62</v>
      </c>
      <c r="C69" s="99" t="s">
        <v>12</v>
      </c>
      <c r="D69" s="4"/>
      <c r="E69" s="4"/>
      <c r="F69" s="4"/>
      <c r="G69" s="4"/>
      <c r="H69" s="4"/>
      <c r="I69" s="4"/>
      <c r="J69" s="4"/>
      <c r="K69" s="4"/>
    </row>
    <row r="70" spans="1:12" ht="30" x14ac:dyDescent="0.25">
      <c r="A70" s="32">
        <v>13</v>
      </c>
      <c r="B70" s="100" t="s">
        <v>84</v>
      </c>
      <c r="C70" s="99" t="s">
        <v>12</v>
      </c>
      <c r="D70" s="4"/>
      <c r="E70" s="4">
        <v>1019.65</v>
      </c>
      <c r="F70" s="4"/>
      <c r="G70" s="4"/>
      <c r="H70" s="4"/>
      <c r="I70" s="4">
        <f>I68</f>
        <v>51291.693319999998</v>
      </c>
      <c r="J70" s="4"/>
      <c r="K70" s="4">
        <f>K68</f>
        <v>52311.34332</v>
      </c>
    </row>
    <row r="71" spans="1:12" ht="24" customHeight="1" x14ac:dyDescent="0.25">
      <c r="A71" s="32">
        <v>14</v>
      </c>
      <c r="B71" s="100" t="s">
        <v>83</v>
      </c>
      <c r="C71" s="99" t="s">
        <v>11</v>
      </c>
      <c r="D71" s="4"/>
      <c r="E71" s="4"/>
      <c r="F71" s="4"/>
      <c r="G71" s="4"/>
      <c r="H71" s="4">
        <v>63578.48</v>
      </c>
      <c r="I71" s="4">
        <v>59844.78</v>
      </c>
      <c r="J71" s="4">
        <f>H71</f>
        <v>63578.48</v>
      </c>
      <c r="K71" s="4">
        <v>59844.78</v>
      </c>
    </row>
    <row r="72" spans="1:12" ht="30" x14ac:dyDescent="0.25">
      <c r="A72" s="32">
        <v>15</v>
      </c>
      <c r="B72" s="100" t="s">
        <v>77</v>
      </c>
      <c r="C72" s="99" t="s">
        <v>76</v>
      </c>
      <c r="D72" s="4"/>
      <c r="E72" s="4"/>
      <c r="F72" s="4"/>
      <c r="G72" s="4"/>
      <c r="H72" s="4">
        <v>2781</v>
      </c>
      <c r="I72" s="4">
        <v>2697</v>
      </c>
      <c r="J72" s="4">
        <f>H72</f>
        <v>2781</v>
      </c>
      <c r="K72" s="4">
        <v>2697</v>
      </c>
    </row>
    <row r="73" spans="1:12" s="41" customFormat="1" ht="8.25" x14ac:dyDescent="0.15">
      <c r="A73" s="37"/>
      <c r="B73" s="38"/>
      <c r="C73" s="39"/>
      <c r="D73" s="40"/>
      <c r="E73" s="40"/>
      <c r="F73" s="40"/>
      <c r="G73" s="40"/>
      <c r="H73" s="40"/>
      <c r="I73" s="40"/>
      <c r="J73" s="40"/>
      <c r="K73" s="40"/>
    </row>
    <row r="74" spans="1:12" s="10" customFormat="1" ht="15.75" x14ac:dyDescent="0.25">
      <c r="B74" s="163" t="s">
        <v>154</v>
      </c>
      <c r="C74" s="163"/>
      <c r="D74" s="163"/>
      <c r="E74" s="163"/>
      <c r="F74" s="158"/>
      <c r="G74" s="158"/>
      <c r="H74" s="158"/>
      <c r="I74" s="158"/>
      <c r="J74" s="158"/>
      <c r="K74" s="158"/>
    </row>
    <row r="75" spans="1:12" s="10" customFormat="1" ht="24" customHeight="1" x14ac:dyDescent="0.25">
      <c r="B75" s="104"/>
      <c r="C75" s="56"/>
      <c r="D75" s="56"/>
      <c r="E75" s="56"/>
      <c r="F75" s="96"/>
      <c r="G75" s="96"/>
      <c r="H75" s="96"/>
      <c r="I75" s="96"/>
      <c r="J75" s="96"/>
      <c r="K75" s="96"/>
    </row>
    <row r="76" spans="1:12" s="10" customFormat="1" ht="27" customHeight="1" x14ac:dyDescent="0.25">
      <c r="B76" s="104" t="s">
        <v>144</v>
      </c>
      <c r="C76" s="56"/>
      <c r="D76" s="56"/>
      <c r="E76" s="56"/>
      <c r="F76" s="96"/>
      <c r="G76" s="96"/>
      <c r="H76" s="96"/>
      <c r="I76" s="96"/>
      <c r="J76" s="96"/>
      <c r="K76" s="96"/>
    </row>
    <row r="77" spans="1:12" s="42" customFormat="1" ht="12.75" customHeight="1" x14ac:dyDescent="0.25">
      <c r="B77" s="57"/>
      <c r="C77" s="57"/>
      <c r="D77" s="57"/>
      <c r="E77" s="57"/>
      <c r="F77" s="59"/>
      <c r="G77" s="59"/>
      <c r="H77" s="59"/>
      <c r="I77" s="59"/>
      <c r="J77" s="59"/>
      <c r="K77" s="59"/>
      <c r="L77" s="10"/>
    </row>
    <row r="78" spans="1:12" s="10" customFormat="1" ht="0.75" customHeight="1" x14ac:dyDescent="0.25">
      <c r="B78" s="56"/>
      <c r="C78" s="56"/>
      <c r="D78" s="56"/>
      <c r="E78" s="56"/>
      <c r="F78" s="56"/>
      <c r="G78" s="54"/>
      <c r="H78" s="54"/>
      <c r="I78" s="54"/>
      <c r="J78" s="58"/>
      <c r="K78" s="56"/>
    </row>
    <row r="79" spans="1:12" hidden="1" x14ac:dyDescent="0.2">
      <c r="J79" s="10"/>
    </row>
    <row r="80" spans="1:12" x14ac:dyDescent="0.2">
      <c r="B80" s="1"/>
    </row>
  </sheetData>
  <mergeCells count="49">
    <mergeCell ref="A8:A9"/>
    <mergeCell ref="A10:A13"/>
    <mergeCell ref="B10:B13"/>
    <mergeCell ref="A14:A17"/>
    <mergeCell ref="A1:K1"/>
    <mergeCell ref="A2:A5"/>
    <mergeCell ref="B2:B5"/>
    <mergeCell ref="C2:C5"/>
    <mergeCell ref="D2:G2"/>
    <mergeCell ref="H2:I2"/>
    <mergeCell ref="J2:K4"/>
    <mergeCell ref="D3:E4"/>
    <mergeCell ref="F3:G4"/>
    <mergeCell ref="H3:I4"/>
    <mergeCell ref="B14:B17"/>
    <mergeCell ref="A22:A24"/>
    <mergeCell ref="B22:B24"/>
    <mergeCell ref="A25:A27"/>
    <mergeCell ref="B25:B27"/>
    <mergeCell ref="A18:A21"/>
    <mergeCell ref="B18:B21"/>
    <mergeCell ref="A28:A29"/>
    <mergeCell ref="B28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5:A56"/>
    <mergeCell ref="B55:B56"/>
    <mergeCell ref="F74:K74"/>
    <mergeCell ref="A57:A58"/>
    <mergeCell ref="B57:B58"/>
    <mergeCell ref="A59:A60"/>
    <mergeCell ref="B59:B60"/>
    <mergeCell ref="A61:A62"/>
    <mergeCell ref="B61:B62"/>
    <mergeCell ref="B74:E74"/>
  </mergeCells>
  <printOptions horizontalCentered="1" verticalCentered="1"/>
  <pageMargins left="0.39370078740157483" right="0.39370078740157483" top="0.19685039370078741" bottom="0.19685039370078741" header="0.31496062992125984" footer="0.11811023622047245"/>
  <pageSetup paperSize="8" scale="60" orientation="landscape" r:id="rId1"/>
  <headerFooter alignWithMargins="0">
    <oddHeader xml:space="preserve">&amp;R&amp;12Приложение № 1&amp;10
&amp;14 &amp;10
</oddHeader>
    <oddFooter>&amp;L&amp;Z&amp;F/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opLeftCell="C1" zoomScale="67" zoomScaleNormal="67" zoomScaleSheetLayoutView="85" workbookViewId="0">
      <selection activeCell="K100" sqref="K100"/>
    </sheetView>
  </sheetViews>
  <sheetFormatPr defaultRowHeight="15.75" x14ac:dyDescent="0.25"/>
  <cols>
    <col min="1" max="1" width="7.28515625" style="6" customWidth="1"/>
    <col min="2" max="2" width="42.5703125" style="6" customWidth="1"/>
    <col min="3" max="3" width="35.140625" style="6" customWidth="1"/>
    <col min="4" max="4" width="21.140625" style="6" customWidth="1"/>
    <col min="5" max="5" width="13.5703125" style="6" customWidth="1"/>
    <col min="6" max="6" width="20.5703125" style="6" customWidth="1"/>
    <col min="7" max="7" width="18.28515625" style="6" customWidth="1"/>
    <col min="8" max="8" width="19.85546875" style="6" customWidth="1"/>
    <col min="9" max="9" width="16.5703125" style="6" customWidth="1"/>
    <col min="10" max="10" width="19.42578125" style="6" customWidth="1"/>
    <col min="11" max="11" width="28.42578125" style="6" customWidth="1"/>
    <col min="12" max="12" width="22.5703125" style="6" customWidth="1"/>
    <col min="13" max="13" width="26.140625" style="6" customWidth="1"/>
    <col min="14" max="16384" width="9.140625" style="6"/>
  </cols>
  <sheetData>
    <row r="1" spans="1:13" ht="60" customHeight="1" x14ac:dyDescent="0.3">
      <c r="A1" s="194" t="s">
        <v>157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s="23" customFormat="1" ht="11.25" x14ac:dyDescent="0.2"/>
    <row r="3" spans="1:13" ht="15.75" customHeight="1" x14ac:dyDescent="0.25">
      <c r="A3" s="196" t="s">
        <v>0</v>
      </c>
      <c r="B3" s="196" t="s">
        <v>1</v>
      </c>
      <c r="C3" s="196" t="s">
        <v>9</v>
      </c>
      <c r="D3" s="195" t="s">
        <v>15</v>
      </c>
      <c r="E3" s="195" t="s">
        <v>159</v>
      </c>
      <c r="F3" s="196" t="s">
        <v>158</v>
      </c>
      <c r="G3" s="196"/>
      <c r="H3" s="196"/>
      <c r="I3" s="196"/>
      <c r="J3" s="195" t="s">
        <v>22</v>
      </c>
      <c r="K3" s="195" t="s">
        <v>23</v>
      </c>
      <c r="L3" s="197" t="s">
        <v>130</v>
      </c>
      <c r="M3" s="195" t="s">
        <v>82</v>
      </c>
    </row>
    <row r="4" spans="1:13" ht="19.5" customHeight="1" x14ac:dyDescent="0.25">
      <c r="A4" s="196"/>
      <c r="B4" s="196"/>
      <c r="C4" s="196"/>
      <c r="D4" s="195"/>
      <c r="E4" s="195"/>
      <c r="F4" s="195" t="s">
        <v>16</v>
      </c>
      <c r="G4" s="195"/>
      <c r="H4" s="195" t="s">
        <v>30</v>
      </c>
      <c r="I4" s="195" t="s">
        <v>48</v>
      </c>
      <c r="J4" s="195"/>
      <c r="K4" s="195"/>
      <c r="L4" s="198"/>
      <c r="M4" s="195"/>
    </row>
    <row r="5" spans="1:13" x14ac:dyDescent="0.25">
      <c r="A5" s="196"/>
      <c r="B5" s="196"/>
      <c r="C5" s="196"/>
      <c r="D5" s="195"/>
      <c r="E5" s="195"/>
      <c r="F5" s="195"/>
      <c r="G5" s="195"/>
      <c r="H5" s="195"/>
      <c r="I5" s="195"/>
      <c r="J5" s="195"/>
      <c r="K5" s="195"/>
      <c r="L5" s="198"/>
      <c r="M5" s="195"/>
    </row>
    <row r="6" spans="1:13" x14ac:dyDescent="0.25">
      <c r="A6" s="196"/>
      <c r="B6" s="196"/>
      <c r="C6" s="196"/>
      <c r="D6" s="195"/>
      <c r="E6" s="195"/>
      <c r="F6" s="195" t="s">
        <v>19</v>
      </c>
      <c r="G6" s="195" t="s">
        <v>20</v>
      </c>
      <c r="H6" s="195"/>
      <c r="I6" s="195"/>
      <c r="J6" s="195"/>
      <c r="K6" s="195"/>
      <c r="L6" s="198"/>
      <c r="M6" s="195"/>
    </row>
    <row r="7" spans="1:13" x14ac:dyDescent="0.25">
      <c r="A7" s="196"/>
      <c r="B7" s="196"/>
      <c r="C7" s="196"/>
      <c r="D7" s="195"/>
      <c r="E7" s="195"/>
      <c r="F7" s="195"/>
      <c r="G7" s="195"/>
      <c r="H7" s="195"/>
      <c r="I7" s="195"/>
      <c r="J7" s="195"/>
      <c r="K7" s="195"/>
      <c r="L7" s="198"/>
      <c r="M7" s="195"/>
    </row>
    <row r="8" spans="1:13" ht="32.25" customHeight="1" x14ac:dyDescent="0.25">
      <c r="A8" s="196"/>
      <c r="B8" s="196"/>
      <c r="C8" s="196"/>
      <c r="D8" s="195"/>
      <c r="E8" s="195"/>
      <c r="F8" s="195"/>
      <c r="G8" s="195"/>
      <c r="H8" s="11" t="s">
        <v>6</v>
      </c>
      <c r="I8" s="11" t="s">
        <v>31</v>
      </c>
      <c r="J8" s="195"/>
      <c r="K8" s="195"/>
      <c r="L8" s="199"/>
      <c r="M8" s="195"/>
    </row>
    <row r="9" spans="1:13" ht="1.5" customHeight="1" x14ac:dyDescent="0.25">
      <c r="A9" s="196"/>
      <c r="B9" s="196"/>
      <c r="C9" s="196"/>
      <c r="D9" s="195"/>
      <c r="E9" s="195"/>
      <c r="F9" s="195"/>
      <c r="G9" s="195"/>
      <c r="H9" s="12"/>
      <c r="I9" s="12"/>
      <c r="J9" s="195"/>
      <c r="K9" s="195"/>
      <c r="L9" s="101"/>
      <c r="M9" s="195"/>
    </row>
    <row r="10" spans="1:13" x14ac:dyDescent="0.25">
      <c r="A10" s="13">
        <v>1</v>
      </c>
      <c r="B10" s="13">
        <v>2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  <c r="I10" s="13">
        <v>10</v>
      </c>
      <c r="J10" s="13">
        <v>11</v>
      </c>
      <c r="K10" s="13">
        <v>12</v>
      </c>
      <c r="L10" s="13">
        <v>13</v>
      </c>
      <c r="M10" s="13">
        <v>14</v>
      </c>
    </row>
    <row r="11" spans="1:13" x14ac:dyDescent="0.25">
      <c r="A11" s="13"/>
      <c r="B11" s="14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0.5" customHeight="1" x14ac:dyDescent="0.25">
      <c r="A12" s="15"/>
      <c r="B12" s="204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6"/>
    </row>
    <row r="13" spans="1:13" x14ac:dyDescent="0.25">
      <c r="A13" s="15"/>
      <c r="B13" s="16" t="s">
        <v>123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1.5" x14ac:dyDescent="0.25">
      <c r="A14" s="13">
        <v>9</v>
      </c>
      <c r="B14" s="53" t="s">
        <v>116</v>
      </c>
      <c r="C14" s="25"/>
      <c r="D14" s="25"/>
      <c r="E14" s="25"/>
      <c r="F14" s="25"/>
      <c r="G14" s="25"/>
      <c r="H14" s="25"/>
      <c r="I14" s="25"/>
      <c r="J14" s="25"/>
      <c r="K14" s="25"/>
      <c r="L14" s="15"/>
      <c r="M14" s="15"/>
    </row>
    <row r="15" spans="1:13" ht="31.5" x14ac:dyDescent="0.25">
      <c r="A15" s="13" t="s">
        <v>70</v>
      </c>
      <c r="B15" s="19" t="s">
        <v>121</v>
      </c>
      <c r="C15" s="87" t="s">
        <v>115</v>
      </c>
      <c r="D15" s="63">
        <v>1251.0999999999999</v>
      </c>
      <c r="E15" s="92">
        <v>1019.65</v>
      </c>
      <c r="F15" s="20" t="s">
        <v>18</v>
      </c>
      <c r="G15" s="15">
        <v>449.2</v>
      </c>
      <c r="H15" s="92">
        <v>1019.65</v>
      </c>
      <c r="I15" s="61">
        <v>100</v>
      </c>
      <c r="J15" s="61" t="s">
        <v>97</v>
      </c>
      <c r="K15" s="93" t="s">
        <v>120</v>
      </c>
      <c r="L15" s="78"/>
      <c r="M15" s="78"/>
    </row>
    <row r="16" spans="1:13" x14ac:dyDescent="0.25">
      <c r="A16" s="13" t="s">
        <v>71</v>
      </c>
      <c r="B16" s="90" t="s">
        <v>117</v>
      </c>
      <c r="C16" s="87"/>
      <c r="D16" s="25"/>
      <c r="E16" s="25"/>
      <c r="F16" s="20" t="s">
        <v>18</v>
      </c>
      <c r="G16" s="18"/>
      <c r="H16" s="25"/>
      <c r="I16" s="25"/>
      <c r="J16" s="25"/>
      <c r="K16" s="25"/>
      <c r="L16" s="15"/>
      <c r="M16" s="15"/>
    </row>
    <row r="17" spans="1:13" x14ac:dyDescent="0.25">
      <c r="A17" s="13" t="s">
        <v>72</v>
      </c>
      <c r="B17" s="90" t="s">
        <v>38</v>
      </c>
      <c r="C17" s="25"/>
      <c r="D17" s="25"/>
      <c r="E17" s="25"/>
      <c r="F17" s="20" t="s">
        <v>24</v>
      </c>
      <c r="G17" s="18"/>
      <c r="H17" s="25"/>
      <c r="I17" s="25"/>
      <c r="J17" s="25"/>
      <c r="K17" s="25"/>
      <c r="L17" s="15"/>
      <c r="M17" s="15"/>
    </row>
    <row r="18" spans="1:13" x14ac:dyDescent="0.25">
      <c r="A18" s="91" t="s">
        <v>73</v>
      </c>
      <c r="B18" s="90" t="s">
        <v>39</v>
      </c>
      <c r="C18" s="87"/>
      <c r="D18" s="25"/>
      <c r="E18" s="25"/>
      <c r="F18" s="20" t="s">
        <v>24</v>
      </c>
      <c r="G18" s="18"/>
      <c r="H18" s="25"/>
      <c r="I18" s="25"/>
      <c r="J18" s="25"/>
      <c r="K18" s="25"/>
      <c r="L18" s="15"/>
      <c r="M18" s="15"/>
    </row>
    <row r="19" spans="1:13" x14ac:dyDescent="0.25">
      <c r="A19" s="13" t="s">
        <v>74</v>
      </c>
      <c r="B19" s="90" t="s">
        <v>118</v>
      </c>
      <c r="C19" s="25"/>
      <c r="D19" s="25"/>
      <c r="E19" s="25"/>
      <c r="F19" s="20"/>
      <c r="G19" s="18"/>
      <c r="H19" s="25"/>
      <c r="I19" s="25"/>
      <c r="J19" s="25"/>
      <c r="K19" s="25"/>
      <c r="L19" s="15"/>
      <c r="M19" s="15"/>
    </row>
    <row r="20" spans="1:13" s="5" customFormat="1" x14ac:dyDescent="0.25">
      <c r="A20" s="21"/>
      <c r="B20" s="82" t="s">
        <v>119</v>
      </c>
      <c r="C20" s="109"/>
      <c r="D20" s="77">
        <v>1251.0999999999999</v>
      </c>
      <c r="E20" s="110">
        <v>1019.65</v>
      </c>
      <c r="F20" s="20"/>
      <c r="G20" s="13">
        <v>449.2</v>
      </c>
      <c r="H20" s="110">
        <f>H15</f>
        <v>1019.65</v>
      </c>
      <c r="I20" s="111">
        <v>100</v>
      </c>
      <c r="J20" s="44"/>
      <c r="K20" s="44"/>
      <c r="L20" s="13"/>
      <c r="M20" s="13"/>
    </row>
    <row r="21" spans="1:13" x14ac:dyDescent="0.25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15"/>
      <c r="B22" s="16" t="s">
        <v>124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15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4" t="s">
        <v>125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23" customFormat="1" ht="15.75" customHeight="1" x14ac:dyDescent="0.25">
      <c r="A25" s="24"/>
      <c r="B25" s="16" t="s">
        <v>126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23" customFormat="1" ht="18.75" customHeight="1" x14ac:dyDescent="0.2">
      <c r="A26" s="2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9.5" x14ac:dyDescent="0.35">
      <c r="A27" s="13"/>
      <c r="B27" s="17" t="s">
        <v>21</v>
      </c>
      <c r="C27" s="13"/>
      <c r="D27" s="13"/>
      <c r="E27" s="13"/>
      <c r="F27" s="13"/>
      <c r="G27" s="13"/>
      <c r="H27" s="13"/>
      <c r="I27" s="13"/>
      <c r="J27" s="13"/>
      <c r="K27" s="13"/>
      <c r="L27" s="78"/>
      <c r="M27" s="13"/>
    </row>
    <row r="28" spans="1:13" ht="13.5" customHeight="1" x14ac:dyDescent="0.25">
      <c r="A28" s="13">
        <v>1</v>
      </c>
      <c r="B28" s="81"/>
      <c r="C28" s="13"/>
      <c r="D28" s="67"/>
      <c r="E28" s="13"/>
      <c r="F28" s="13"/>
      <c r="G28" s="13"/>
      <c r="H28" s="67"/>
      <c r="I28" s="61"/>
      <c r="J28" s="13"/>
      <c r="K28" s="13"/>
      <c r="L28" s="13"/>
      <c r="M28" s="13"/>
    </row>
    <row r="29" spans="1:13" ht="14.25" customHeight="1" x14ac:dyDescent="0.25">
      <c r="A29" s="80"/>
      <c r="B29" s="81"/>
      <c r="C29" s="13"/>
      <c r="D29" s="67"/>
      <c r="E29" s="13"/>
      <c r="F29" s="13"/>
      <c r="G29" s="13"/>
      <c r="H29" s="13"/>
      <c r="I29" s="61"/>
      <c r="J29" s="13"/>
      <c r="K29" s="13"/>
      <c r="L29" s="13"/>
      <c r="M29" s="13"/>
    </row>
    <row r="30" spans="1:13" ht="31.5" x14ac:dyDescent="0.25">
      <c r="A30" s="200">
        <v>2</v>
      </c>
      <c r="B30" s="53" t="s">
        <v>32</v>
      </c>
      <c r="C30" s="13"/>
      <c r="D30" s="67">
        <f>D35+D40+D48</f>
        <v>3377.74</v>
      </c>
      <c r="E30" s="67"/>
      <c r="F30" s="13"/>
      <c r="G30" s="13"/>
      <c r="H30" s="67">
        <f>H35+H40+H48</f>
        <v>2493.9700000000003</v>
      </c>
      <c r="I30" s="61">
        <v>100</v>
      </c>
      <c r="J30" s="13"/>
      <c r="K30" s="13"/>
      <c r="L30" s="13"/>
      <c r="M30" s="13"/>
    </row>
    <row r="31" spans="1:13" ht="31.5" x14ac:dyDescent="0.25">
      <c r="A31" s="201"/>
      <c r="B31" s="19" t="s">
        <v>44</v>
      </c>
      <c r="C31" s="13"/>
      <c r="D31" s="13"/>
      <c r="E31" s="13"/>
      <c r="F31" s="13"/>
      <c r="G31" s="13"/>
      <c r="H31" s="13"/>
      <c r="I31" s="61"/>
      <c r="J31" s="13"/>
      <c r="K31" s="13"/>
      <c r="L31" s="13"/>
      <c r="M31" s="13"/>
    </row>
    <row r="32" spans="1:13" ht="36" customHeight="1" x14ac:dyDescent="0.25">
      <c r="A32" s="200" t="s">
        <v>65</v>
      </c>
      <c r="B32" s="19" t="s">
        <v>33</v>
      </c>
      <c r="C32" s="64" t="s">
        <v>96</v>
      </c>
      <c r="D32" s="63">
        <v>1130.2149999999999</v>
      </c>
      <c r="E32" s="13"/>
      <c r="F32" s="20" t="s">
        <v>51</v>
      </c>
      <c r="G32" s="62" t="s">
        <v>160</v>
      </c>
      <c r="H32" s="63">
        <v>767.11886000000004</v>
      </c>
      <c r="I32" s="61">
        <v>100</v>
      </c>
      <c r="J32" s="61" t="s">
        <v>97</v>
      </c>
      <c r="K32" s="61" t="s">
        <v>122</v>
      </c>
      <c r="L32" s="78" t="s">
        <v>131</v>
      </c>
      <c r="M32" s="78" t="s">
        <v>87</v>
      </c>
    </row>
    <row r="33" spans="1:13" x14ac:dyDescent="0.25">
      <c r="A33" s="201"/>
      <c r="B33" s="19"/>
      <c r="C33" s="64"/>
      <c r="D33" s="63"/>
      <c r="E33" s="13"/>
      <c r="F33" s="20"/>
      <c r="G33" s="62"/>
      <c r="H33" s="63"/>
      <c r="I33" s="61"/>
      <c r="J33" s="61"/>
      <c r="K33" s="65"/>
      <c r="L33" s="65"/>
      <c r="M33" s="78"/>
    </row>
    <row r="34" spans="1:13" ht="10.5" customHeight="1" x14ac:dyDescent="0.25">
      <c r="A34" s="60"/>
      <c r="B34" s="19"/>
      <c r="C34" s="64"/>
      <c r="D34" s="63"/>
      <c r="E34" s="13"/>
      <c r="F34" s="20"/>
      <c r="G34" s="62"/>
      <c r="H34" s="14"/>
      <c r="I34" s="61"/>
      <c r="J34" s="65"/>
      <c r="K34" s="65"/>
      <c r="L34" s="65"/>
      <c r="M34" s="78"/>
    </row>
    <row r="35" spans="1:13" x14ac:dyDescent="0.25">
      <c r="A35" s="60"/>
      <c r="B35" s="19" t="s">
        <v>88</v>
      </c>
      <c r="C35" s="64"/>
      <c r="D35" s="63">
        <f>D32+D33</f>
        <v>1130.2149999999999</v>
      </c>
      <c r="E35" s="13"/>
      <c r="F35" s="20" t="s">
        <v>51</v>
      </c>
      <c r="G35" s="62"/>
      <c r="H35" s="13">
        <f>H32+H33</f>
        <v>767.11886000000004</v>
      </c>
      <c r="I35" s="61"/>
      <c r="J35" s="65"/>
      <c r="K35" s="65"/>
      <c r="L35" s="65"/>
      <c r="M35" s="79"/>
    </row>
    <row r="36" spans="1:13" ht="29.25" customHeight="1" x14ac:dyDescent="0.25">
      <c r="A36" s="60"/>
      <c r="B36" s="19"/>
      <c r="C36" s="64"/>
      <c r="D36" s="63"/>
      <c r="E36" s="13"/>
      <c r="F36" s="14"/>
      <c r="G36" s="62"/>
      <c r="H36" s="13"/>
      <c r="I36" s="61"/>
      <c r="J36" s="65"/>
      <c r="K36" s="65"/>
      <c r="L36" s="65"/>
      <c r="M36" s="79"/>
    </row>
    <row r="37" spans="1:13" ht="31.5" x14ac:dyDescent="0.25">
      <c r="A37" s="200" t="s">
        <v>66</v>
      </c>
      <c r="B37" s="19" t="s">
        <v>34</v>
      </c>
      <c r="C37" s="64" t="s">
        <v>96</v>
      </c>
      <c r="D37" s="63">
        <v>1151.2349999999999</v>
      </c>
      <c r="E37" s="13"/>
      <c r="F37" s="20" t="s">
        <v>51</v>
      </c>
      <c r="G37" s="62" t="s">
        <v>160</v>
      </c>
      <c r="H37" s="63">
        <v>806.10113999999999</v>
      </c>
      <c r="I37" s="61">
        <v>100</v>
      </c>
      <c r="J37" s="61" t="s">
        <v>97</v>
      </c>
      <c r="K37" s="61" t="s">
        <v>122</v>
      </c>
      <c r="L37" s="78" t="s">
        <v>131</v>
      </c>
      <c r="M37" s="78" t="s">
        <v>87</v>
      </c>
    </row>
    <row r="38" spans="1:13" ht="17.25" customHeight="1" x14ac:dyDescent="0.25">
      <c r="A38" s="203"/>
      <c r="B38" s="19"/>
      <c r="C38" s="64"/>
      <c r="D38" s="61"/>
      <c r="E38" s="13"/>
      <c r="F38" s="20"/>
      <c r="G38" s="62"/>
      <c r="H38" s="61">
        <f>D38</f>
        <v>0</v>
      </c>
      <c r="I38" s="61"/>
      <c r="J38" s="61"/>
      <c r="K38" s="65"/>
      <c r="L38" s="65"/>
      <c r="M38" s="78"/>
    </row>
    <row r="39" spans="1:13" ht="8.25" customHeight="1" x14ac:dyDescent="0.25">
      <c r="A39" s="203"/>
      <c r="B39" s="19"/>
      <c r="C39" s="64"/>
      <c r="D39" s="61"/>
      <c r="E39" s="13"/>
      <c r="F39" s="20"/>
      <c r="G39" s="62"/>
      <c r="H39" s="13"/>
      <c r="I39" s="61"/>
      <c r="J39" s="61"/>
      <c r="K39" s="61"/>
      <c r="L39" s="61"/>
      <c r="M39" s="78"/>
    </row>
    <row r="40" spans="1:13" x14ac:dyDescent="0.25">
      <c r="A40" s="203"/>
      <c r="B40" s="19" t="s">
        <v>89</v>
      </c>
      <c r="C40" s="13"/>
      <c r="D40" s="63">
        <f>D37+D38</f>
        <v>1151.2349999999999</v>
      </c>
      <c r="E40" s="13"/>
      <c r="F40" s="20" t="s">
        <v>51</v>
      </c>
      <c r="G40" s="62" t="s">
        <v>160</v>
      </c>
      <c r="H40" s="13">
        <f>H37+H38</f>
        <v>806.10113999999999</v>
      </c>
      <c r="I40" s="61">
        <v>0</v>
      </c>
      <c r="J40" s="61"/>
      <c r="K40" s="61"/>
      <c r="L40" s="61"/>
      <c r="M40" s="79"/>
    </row>
    <row r="41" spans="1:13" ht="12.75" customHeight="1" x14ac:dyDescent="0.25">
      <c r="A41" s="201"/>
      <c r="B41" s="19"/>
      <c r="C41" s="13"/>
      <c r="D41" s="13"/>
      <c r="E41" s="13"/>
      <c r="F41" s="14"/>
      <c r="G41" s="13"/>
      <c r="H41" s="13"/>
      <c r="I41" s="61"/>
      <c r="J41" s="61"/>
      <c r="K41" s="61"/>
      <c r="L41" s="61"/>
      <c r="M41" s="79"/>
    </row>
    <row r="42" spans="1:13" ht="10.5" customHeight="1" x14ac:dyDescent="0.25">
      <c r="A42" s="86" t="s">
        <v>67</v>
      </c>
      <c r="B42" s="19" t="s">
        <v>35</v>
      </c>
      <c r="C42" s="64"/>
      <c r="D42" s="61">
        <v>0</v>
      </c>
      <c r="E42" s="13"/>
      <c r="F42" s="20"/>
      <c r="G42" s="62"/>
      <c r="H42" s="61"/>
      <c r="I42" s="61">
        <v>0</v>
      </c>
      <c r="J42" s="61"/>
      <c r="K42" s="61"/>
      <c r="L42" s="61"/>
      <c r="M42" s="78"/>
    </row>
    <row r="43" spans="1:13" ht="14.25" customHeight="1" x14ac:dyDescent="0.25">
      <c r="A43" s="13" t="s">
        <v>68</v>
      </c>
      <c r="B43" s="19" t="s">
        <v>36</v>
      </c>
      <c r="C43" s="64"/>
      <c r="D43" s="61"/>
      <c r="E43" s="13"/>
      <c r="F43" s="20"/>
      <c r="G43" s="62"/>
      <c r="H43" s="61"/>
      <c r="I43" s="61"/>
      <c r="J43" s="61"/>
      <c r="K43" s="61"/>
      <c r="L43" s="61"/>
      <c r="M43" s="78"/>
    </row>
    <row r="44" spans="1:13" ht="9" customHeight="1" x14ac:dyDescent="0.25">
      <c r="A44" s="13"/>
      <c r="B44" s="19"/>
      <c r="C44" s="64"/>
      <c r="D44" s="61">
        <v>0</v>
      </c>
      <c r="E44" s="13"/>
      <c r="F44" s="20"/>
      <c r="G44" s="62"/>
      <c r="H44" s="61">
        <v>0</v>
      </c>
      <c r="I44" s="61">
        <v>0</v>
      </c>
      <c r="J44" s="61"/>
      <c r="K44" s="65"/>
      <c r="L44" s="65"/>
      <c r="M44" s="78"/>
    </row>
    <row r="45" spans="1:13" ht="14.25" customHeight="1" x14ac:dyDescent="0.25">
      <c r="A45" s="13"/>
      <c r="B45" s="19"/>
      <c r="C45" s="64"/>
      <c r="D45" s="61"/>
      <c r="E45" s="13"/>
      <c r="F45" s="20"/>
      <c r="G45" s="62"/>
      <c r="H45" s="13"/>
      <c r="I45" s="61"/>
      <c r="J45" s="61"/>
      <c r="K45" s="61"/>
      <c r="L45" s="61"/>
      <c r="M45" s="78"/>
    </row>
    <row r="46" spans="1:13" ht="24.75" x14ac:dyDescent="0.25">
      <c r="A46" s="13" t="s">
        <v>69</v>
      </c>
      <c r="B46" s="19" t="s">
        <v>37</v>
      </c>
      <c r="C46" s="64" t="s">
        <v>98</v>
      </c>
      <c r="D46" s="61">
        <v>1096.29</v>
      </c>
      <c r="E46" s="14"/>
      <c r="F46" s="20" t="s">
        <v>7</v>
      </c>
      <c r="G46" s="13">
        <v>1</v>
      </c>
      <c r="H46" s="61">
        <v>920.75</v>
      </c>
      <c r="I46" s="61">
        <v>100</v>
      </c>
      <c r="J46" s="61" t="s">
        <v>113</v>
      </c>
      <c r="K46" s="61" t="s">
        <v>148</v>
      </c>
      <c r="L46" s="78" t="s">
        <v>131</v>
      </c>
      <c r="M46" s="78" t="s">
        <v>87</v>
      </c>
    </row>
    <row r="47" spans="1:13" ht="14.25" customHeight="1" x14ac:dyDescent="0.25">
      <c r="A47" s="13"/>
      <c r="B47" s="19"/>
      <c r="C47" s="64"/>
      <c r="D47" s="61"/>
      <c r="E47" s="14"/>
      <c r="F47" s="20"/>
      <c r="G47" s="13"/>
      <c r="H47" s="13"/>
      <c r="I47" s="61"/>
      <c r="J47" s="61"/>
      <c r="K47" s="65"/>
      <c r="L47" s="65"/>
      <c r="M47" s="78"/>
    </row>
    <row r="48" spans="1:13" x14ac:dyDescent="0.25">
      <c r="A48" s="13"/>
      <c r="B48" s="19" t="s">
        <v>90</v>
      </c>
      <c r="C48" s="64"/>
      <c r="D48" s="61">
        <f>D46</f>
        <v>1096.29</v>
      </c>
      <c r="E48" s="14"/>
      <c r="F48" s="20" t="s">
        <v>7</v>
      </c>
      <c r="G48" s="13">
        <v>1</v>
      </c>
      <c r="H48" s="13">
        <f>H46</f>
        <v>920.75</v>
      </c>
      <c r="I48" s="61"/>
      <c r="J48" s="14"/>
      <c r="K48" s="13"/>
      <c r="L48" s="13"/>
      <c r="M48" s="79"/>
    </row>
    <row r="49" spans="1:13" x14ac:dyDescent="0.25">
      <c r="A49" s="13"/>
      <c r="B49" s="19"/>
      <c r="C49" s="14"/>
      <c r="D49" s="14"/>
      <c r="E49" s="14"/>
      <c r="F49" s="20"/>
      <c r="G49" s="14"/>
      <c r="H49" s="14"/>
      <c r="I49" s="61"/>
      <c r="J49" s="14"/>
      <c r="K49" s="13"/>
      <c r="L49" s="13"/>
      <c r="M49" s="79"/>
    </row>
    <row r="50" spans="1:13" x14ac:dyDescent="0.25">
      <c r="A50" s="13">
        <v>3</v>
      </c>
      <c r="B50" s="53" t="s">
        <v>85</v>
      </c>
      <c r="C50" s="14"/>
      <c r="D50" s="67">
        <f>D52+D67</f>
        <v>24228.943149999999</v>
      </c>
      <c r="E50" s="14"/>
      <c r="F50" s="20" t="s">
        <v>41</v>
      </c>
      <c r="G50" s="62" t="s">
        <v>174</v>
      </c>
      <c r="H50" s="68">
        <v>21867.077099999999</v>
      </c>
      <c r="I50" s="61"/>
      <c r="J50" s="14"/>
      <c r="K50" s="13"/>
      <c r="L50" s="13"/>
      <c r="M50" s="79"/>
    </row>
    <row r="51" spans="1:13" x14ac:dyDescent="0.25">
      <c r="A51" s="13"/>
      <c r="B51" s="19" t="s">
        <v>2</v>
      </c>
      <c r="C51" s="14"/>
      <c r="D51" s="68"/>
      <c r="E51" s="14"/>
      <c r="F51" s="20"/>
      <c r="G51" s="14"/>
      <c r="H51" s="14"/>
      <c r="I51" s="61"/>
      <c r="J51" s="14"/>
      <c r="K51" s="13"/>
      <c r="L51" s="13"/>
      <c r="M51" s="79"/>
    </row>
    <row r="52" spans="1:13" ht="22.5" customHeight="1" x14ac:dyDescent="0.25">
      <c r="A52" s="13" t="s">
        <v>27</v>
      </c>
      <c r="B52" s="19" t="s">
        <v>46</v>
      </c>
      <c r="C52" s="66" t="s">
        <v>99</v>
      </c>
      <c r="D52" s="69">
        <v>1530.519</v>
      </c>
      <c r="E52" s="14"/>
      <c r="F52" s="20" t="s">
        <v>41</v>
      </c>
      <c r="G52" s="61">
        <v>0</v>
      </c>
      <c r="H52" s="69">
        <v>0</v>
      </c>
      <c r="I52" s="61">
        <v>0</v>
      </c>
      <c r="J52" s="61"/>
      <c r="K52" s="61"/>
      <c r="L52" s="78" t="s">
        <v>131</v>
      </c>
      <c r="M52" s="78" t="s">
        <v>87</v>
      </c>
    </row>
    <row r="53" spans="1:13" ht="11.25" customHeight="1" x14ac:dyDescent="0.25">
      <c r="A53" s="13"/>
      <c r="B53" s="19"/>
      <c r="C53" s="66"/>
      <c r="D53" s="67"/>
      <c r="E53" s="14"/>
      <c r="F53" s="20"/>
      <c r="G53" s="14"/>
      <c r="H53" s="67"/>
      <c r="I53" s="61"/>
      <c r="J53" s="61"/>
      <c r="K53" s="61"/>
      <c r="L53" s="61"/>
      <c r="M53" s="79"/>
    </row>
    <row r="54" spans="1:13" ht="24.75" x14ac:dyDescent="0.25">
      <c r="A54" s="13" t="s">
        <v>45</v>
      </c>
      <c r="B54" s="19" t="s">
        <v>47</v>
      </c>
      <c r="C54" s="87" t="s">
        <v>100</v>
      </c>
      <c r="D54" s="69">
        <v>1035.1659999999999</v>
      </c>
      <c r="E54" s="14"/>
      <c r="F54" s="20" t="s">
        <v>41</v>
      </c>
      <c r="G54" s="72" t="s">
        <v>162</v>
      </c>
      <c r="H54" s="69">
        <v>1029.99017</v>
      </c>
      <c r="I54" s="61">
        <v>100</v>
      </c>
      <c r="J54" s="61" t="s">
        <v>175</v>
      </c>
      <c r="K54" s="61" t="s">
        <v>161</v>
      </c>
      <c r="L54" s="78" t="s">
        <v>131</v>
      </c>
      <c r="M54" s="78" t="s">
        <v>87</v>
      </c>
    </row>
    <row r="55" spans="1:13" ht="29.25" customHeight="1" x14ac:dyDescent="0.25">
      <c r="A55" s="13"/>
      <c r="B55" s="19"/>
      <c r="C55" s="87" t="s">
        <v>101</v>
      </c>
      <c r="D55" s="69">
        <v>1037.7059999999999</v>
      </c>
      <c r="E55" s="14"/>
      <c r="F55" s="20" t="s">
        <v>41</v>
      </c>
      <c r="G55" s="73" t="s">
        <v>162</v>
      </c>
      <c r="H55" s="69">
        <v>1032.51747</v>
      </c>
      <c r="I55" s="61">
        <v>100</v>
      </c>
      <c r="J55" s="61" t="s">
        <v>175</v>
      </c>
      <c r="K55" s="61" t="s">
        <v>161</v>
      </c>
      <c r="L55" s="78" t="s">
        <v>131</v>
      </c>
      <c r="M55" s="78" t="s">
        <v>87</v>
      </c>
    </row>
    <row r="56" spans="1:13" ht="29.25" customHeight="1" x14ac:dyDescent="0.25">
      <c r="A56" s="13"/>
      <c r="B56" s="19"/>
      <c r="C56" s="87" t="s">
        <v>102</v>
      </c>
      <c r="D56" s="70">
        <v>1268.0719999999999</v>
      </c>
      <c r="E56" s="14"/>
      <c r="F56" s="20" t="s">
        <v>41</v>
      </c>
      <c r="G56" s="74" t="s">
        <v>163</v>
      </c>
      <c r="H56" s="70">
        <v>1261.73164</v>
      </c>
      <c r="I56" s="61">
        <v>100</v>
      </c>
      <c r="J56" s="61" t="s">
        <v>176</v>
      </c>
      <c r="K56" s="61" t="s">
        <v>161</v>
      </c>
      <c r="L56" s="78" t="s">
        <v>131</v>
      </c>
      <c r="M56" s="78" t="s">
        <v>87</v>
      </c>
    </row>
    <row r="57" spans="1:13" ht="29.25" customHeight="1" x14ac:dyDescent="0.25">
      <c r="A57" s="13"/>
      <c r="B57" s="19"/>
      <c r="C57" s="87" t="s">
        <v>112</v>
      </c>
      <c r="D57" s="71">
        <v>1647.77315</v>
      </c>
      <c r="E57" s="14"/>
      <c r="F57" s="20" t="s">
        <v>41</v>
      </c>
      <c r="G57" s="74" t="s">
        <v>164</v>
      </c>
      <c r="H57" s="71">
        <v>1647.77315</v>
      </c>
      <c r="I57" s="61">
        <v>100</v>
      </c>
      <c r="J57" s="61" t="s">
        <v>177</v>
      </c>
      <c r="K57" s="61" t="s">
        <v>149</v>
      </c>
      <c r="L57" s="78" t="s">
        <v>131</v>
      </c>
      <c r="M57" s="78" t="s">
        <v>87</v>
      </c>
    </row>
    <row r="58" spans="1:13" ht="29.25" customHeight="1" x14ac:dyDescent="0.25">
      <c r="A58" s="13"/>
      <c r="B58" s="19"/>
      <c r="C58" s="87" t="s">
        <v>103</v>
      </c>
      <c r="D58" s="88">
        <v>3101.4659999999999</v>
      </c>
      <c r="E58" s="14"/>
      <c r="F58" s="20" t="s">
        <v>41</v>
      </c>
      <c r="G58" s="73" t="s">
        <v>165</v>
      </c>
      <c r="H58" s="88">
        <v>2707.5660899999998</v>
      </c>
      <c r="I58" s="61">
        <v>100</v>
      </c>
      <c r="J58" s="61" t="s">
        <v>178</v>
      </c>
      <c r="K58" s="61" t="s">
        <v>150</v>
      </c>
      <c r="L58" s="78" t="s">
        <v>131</v>
      </c>
      <c r="M58" s="78" t="s">
        <v>87</v>
      </c>
    </row>
    <row r="59" spans="1:13" ht="29.25" customHeight="1" x14ac:dyDescent="0.25">
      <c r="A59" s="13"/>
      <c r="B59" s="19"/>
      <c r="C59" s="87" t="s">
        <v>104</v>
      </c>
      <c r="D59" s="70">
        <v>2318.7440000000001</v>
      </c>
      <c r="E59" s="14"/>
      <c r="F59" s="20" t="s">
        <v>41</v>
      </c>
      <c r="G59" s="75" t="s">
        <v>166</v>
      </c>
      <c r="H59" s="70">
        <v>2318.7440000000001</v>
      </c>
      <c r="I59" s="61">
        <v>100</v>
      </c>
      <c r="J59" s="61" t="s">
        <v>177</v>
      </c>
      <c r="K59" s="61" t="s">
        <v>149</v>
      </c>
      <c r="L59" s="78" t="s">
        <v>131</v>
      </c>
      <c r="M59" s="78" t="s">
        <v>87</v>
      </c>
    </row>
    <row r="60" spans="1:13" ht="29.25" customHeight="1" x14ac:dyDescent="0.25">
      <c r="A60" s="13"/>
      <c r="B60" s="19"/>
      <c r="C60" s="87" t="s">
        <v>105</v>
      </c>
      <c r="D60" s="70">
        <v>2291.248</v>
      </c>
      <c r="E60" s="14"/>
      <c r="F60" s="20" t="s">
        <v>41</v>
      </c>
      <c r="G60" s="75" t="s">
        <v>167</v>
      </c>
      <c r="H60" s="70">
        <v>2279.7917600000001</v>
      </c>
      <c r="I60" s="61">
        <v>100</v>
      </c>
      <c r="J60" s="61" t="s">
        <v>176</v>
      </c>
      <c r="K60" s="61" t="s">
        <v>161</v>
      </c>
      <c r="L60" s="78" t="s">
        <v>131</v>
      </c>
      <c r="M60" s="78" t="s">
        <v>87</v>
      </c>
    </row>
    <row r="61" spans="1:13" ht="29.25" customHeight="1" x14ac:dyDescent="0.25">
      <c r="A61" s="13"/>
      <c r="B61" s="19"/>
      <c r="C61" s="87" t="s">
        <v>106</v>
      </c>
      <c r="D61" s="70">
        <v>1102.671</v>
      </c>
      <c r="E61" s="14"/>
      <c r="F61" s="20" t="s">
        <v>41</v>
      </c>
      <c r="G61" s="75" t="s">
        <v>168</v>
      </c>
      <c r="H61" s="70">
        <v>1097.1576500000001</v>
      </c>
      <c r="I61" s="61">
        <v>100</v>
      </c>
      <c r="J61" s="61" t="s">
        <v>175</v>
      </c>
      <c r="K61" s="61" t="s">
        <v>161</v>
      </c>
      <c r="L61" s="78" t="s">
        <v>131</v>
      </c>
      <c r="M61" s="78" t="s">
        <v>87</v>
      </c>
    </row>
    <row r="62" spans="1:13" ht="29.25" customHeight="1" x14ac:dyDescent="0.25">
      <c r="A62" s="13"/>
      <c r="B62" s="19"/>
      <c r="C62" s="87" t="s">
        <v>107</v>
      </c>
      <c r="D62" s="70">
        <v>1890.508</v>
      </c>
      <c r="E62" s="14"/>
      <c r="F62" s="20" t="s">
        <v>41</v>
      </c>
      <c r="G62" s="75" t="s">
        <v>169</v>
      </c>
      <c r="H62" s="70">
        <v>1823.69</v>
      </c>
      <c r="I62" s="61">
        <v>100</v>
      </c>
      <c r="J62" s="61" t="s">
        <v>178</v>
      </c>
      <c r="K62" s="61" t="s">
        <v>150</v>
      </c>
      <c r="L62" s="78" t="s">
        <v>131</v>
      </c>
      <c r="M62" s="78" t="s">
        <v>87</v>
      </c>
    </row>
    <row r="63" spans="1:13" ht="29.25" customHeight="1" x14ac:dyDescent="0.25">
      <c r="A63" s="13"/>
      <c r="B63" s="19"/>
      <c r="C63" s="87" t="s">
        <v>108</v>
      </c>
      <c r="D63" s="70">
        <v>1010.389</v>
      </c>
      <c r="E63" s="14"/>
      <c r="F63" s="20" t="s">
        <v>41</v>
      </c>
      <c r="G63" s="75" t="s">
        <v>170</v>
      </c>
      <c r="H63" s="70">
        <v>1010.389</v>
      </c>
      <c r="I63" s="61">
        <v>100</v>
      </c>
      <c r="J63" s="61" t="s">
        <v>178</v>
      </c>
      <c r="K63" s="61" t="s">
        <v>150</v>
      </c>
      <c r="L63" s="78" t="s">
        <v>131</v>
      </c>
      <c r="M63" s="78" t="s">
        <v>87</v>
      </c>
    </row>
    <row r="64" spans="1:13" ht="29.25" customHeight="1" x14ac:dyDescent="0.25">
      <c r="A64" s="13"/>
      <c r="B64" s="19"/>
      <c r="C64" s="87" t="s">
        <v>109</v>
      </c>
      <c r="D64" s="70">
        <v>722.51199999999994</v>
      </c>
      <c r="E64" s="14"/>
      <c r="F64" s="20" t="s">
        <v>41</v>
      </c>
      <c r="G64" s="75" t="s">
        <v>171</v>
      </c>
      <c r="H64" s="70">
        <v>722.51199999999994</v>
      </c>
      <c r="I64" s="61">
        <v>100</v>
      </c>
      <c r="J64" s="61" t="s">
        <v>178</v>
      </c>
      <c r="K64" s="61" t="s">
        <v>150</v>
      </c>
      <c r="L64" s="78" t="s">
        <v>131</v>
      </c>
      <c r="M64" s="78" t="s">
        <v>87</v>
      </c>
    </row>
    <row r="65" spans="1:13" ht="29.25" customHeight="1" x14ac:dyDescent="0.25">
      <c r="A65" s="13"/>
      <c r="B65" s="19"/>
      <c r="C65" s="87" t="s">
        <v>110</v>
      </c>
      <c r="D65" s="70">
        <v>2530.4299999999998</v>
      </c>
      <c r="E65" s="14"/>
      <c r="F65" s="20" t="s">
        <v>41</v>
      </c>
      <c r="G65" s="75" t="s">
        <v>172</v>
      </c>
      <c r="H65" s="70">
        <v>2193.4751700000002</v>
      </c>
      <c r="I65" s="61">
        <v>100</v>
      </c>
      <c r="J65" s="61" t="s">
        <v>178</v>
      </c>
      <c r="K65" s="61" t="s">
        <v>150</v>
      </c>
      <c r="L65" s="78" t="s">
        <v>131</v>
      </c>
      <c r="M65" s="78" t="s">
        <v>87</v>
      </c>
    </row>
    <row r="66" spans="1:13" ht="29.25" customHeight="1" x14ac:dyDescent="0.25">
      <c r="A66" s="13"/>
      <c r="B66" s="19"/>
      <c r="C66" s="87" t="s">
        <v>111</v>
      </c>
      <c r="D66" s="70">
        <v>2741.739</v>
      </c>
      <c r="E66" s="14"/>
      <c r="F66" s="20" t="s">
        <v>41</v>
      </c>
      <c r="G66" s="75" t="s">
        <v>173</v>
      </c>
      <c r="H66" s="70">
        <v>2741.739</v>
      </c>
      <c r="I66" s="61">
        <v>100</v>
      </c>
      <c r="J66" s="61" t="s">
        <v>177</v>
      </c>
      <c r="K66" s="61" t="s">
        <v>149</v>
      </c>
      <c r="L66" s="78" t="s">
        <v>131</v>
      </c>
      <c r="M66" s="78" t="s">
        <v>87</v>
      </c>
    </row>
    <row r="67" spans="1:13" s="5" customFormat="1" x14ac:dyDescent="0.25">
      <c r="A67" s="13"/>
      <c r="B67" s="53" t="s">
        <v>91</v>
      </c>
      <c r="C67" s="14"/>
      <c r="D67" s="77">
        <f>SUM(D54:D66)</f>
        <v>22698.424149999999</v>
      </c>
      <c r="E67" s="14"/>
      <c r="F67" s="20" t="s">
        <v>41</v>
      </c>
      <c r="G67" s="62" t="s">
        <v>174</v>
      </c>
      <c r="H67" s="68">
        <f>SUM(H54:H66)</f>
        <v>21867.077100000002</v>
      </c>
      <c r="I67" s="111"/>
      <c r="J67" s="14"/>
      <c r="K67" s="13"/>
      <c r="L67" s="13"/>
      <c r="M67" s="13"/>
    </row>
    <row r="68" spans="1:13" x14ac:dyDescent="0.25">
      <c r="A68" s="13"/>
      <c r="B68" s="19"/>
      <c r="C68" s="14"/>
      <c r="D68" s="61"/>
      <c r="E68" s="14"/>
      <c r="F68" s="20"/>
      <c r="G68" s="13"/>
      <c r="H68" s="14"/>
      <c r="I68" s="14"/>
      <c r="J68" s="14"/>
      <c r="K68" s="13"/>
      <c r="L68" s="13"/>
      <c r="M68" s="13"/>
    </row>
    <row r="69" spans="1:13" ht="63" x14ac:dyDescent="0.25">
      <c r="A69" s="13">
        <v>4</v>
      </c>
      <c r="B69" s="53" t="s">
        <v>78</v>
      </c>
      <c r="C69" s="76" t="s">
        <v>145</v>
      </c>
      <c r="D69" s="63">
        <v>13291.57005</v>
      </c>
      <c r="E69" s="13"/>
      <c r="F69" s="20" t="s">
        <v>42</v>
      </c>
      <c r="G69" s="62" t="s">
        <v>179</v>
      </c>
      <c r="H69" s="61">
        <v>11284.54297</v>
      </c>
      <c r="I69" s="61">
        <v>100</v>
      </c>
      <c r="J69" s="61" t="s">
        <v>181</v>
      </c>
      <c r="K69" s="105" t="s">
        <v>151</v>
      </c>
      <c r="L69" s="78" t="s">
        <v>131</v>
      </c>
      <c r="M69" s="78" t="s">
        <v>87</v>
      </c>
    </row>
    <row r="70" spans="1:13" ht="81" customHeight="1" x14ac:dyDescent="0.25">
      <c r="A70" s="13"/>
      <c r="B70" s="19"/>
      <c r="C70" s="89" t="s">
        <v>146</v>
      </c>
      <c r="D70" s="63">
        <v>17682.916799999999</v>
      </c>
      <c r="E70" s="13"/>
      <c r="F70" s="20" t="s">
        <v>42</v>
      </c>
      <c r="G70" s="62" t="s">
        <v>180</v>
      </c>
      <c r="H70" s="61">
        <v>15012.79636</v>
      </c>
      <c r="I70" s="61">
        <v>100</v>
      </c>
      <c r="J70" s="61" t="s">
        <v>182</v>
      </c>
      <c r="K70" s="105" t="s">
        <v>151</v>
      </c>
      <c r="L70" s="78" t="s">
        <v>131</v>
      </c>
      <c r="M70" s="78" t="s">
        <v>87</v>
      </c>
    </row>
    <row r="71" spans="1:13" s="5" customFormat="1" ht="24.75" customHeight="1" x14ac:dyDescent="0.25">
      <c r="A71" s="13"/>
      <c r="B71" s="53" t="s">
        <v>92</v>
      </c>
      <c r="C71" s="13"/>
      <c r="D71" s="77">
        <f>D69+D70</f>
        <v>30974.486850000001</v>
      </c>
      <c r="E71" s="13"/>
      <c r="F71" s="20" t="s">
        <v>42</v>
      </c>
      <c r="G71" s="62"/>
      <c r="H71" s="13">
        <f>H69+H70</f>
        <v>26297.339330000003</v>
      </c>
      <c r="I71" s="13"/>
      <c r="J71" s="13"/>
      <c r="K71" s="13"/>
      <c r="L71" s="13"/>
      <c r="M71" s="112"/>
    </row>
    <row r="72" spans="1:13" ht="73.5" customHeight="1" x14ac:dyDescent="0.25">
      <c r="A72" s="13">
        <v>7</v>
      </c>
      <c r="B72" s="53" t="s">
        <v>147</v>
      </c>
      <c r="C72" s="87" t="s">
        <v>152</v>
      </c>
      <c r="D72" s="63">
        <v>1999.28</v>
      </c>
      <c r="E72" s="13"/>
      <c r="F72" s="20" t="s">
        <v>41</v>
      </c>
      <c r="G72" s="108" t="s">
        <v>186</v>
      </c>
      <c r="H72" s="61">
        <v>633.30688999999995</v>
      </c>
      <c r="I72" s="61">
        <v>100</v>
      </c>
      <c r="J72" s="61" t="s">
        <v>183</v>
      </c>
      <c r="K72" s="107" t="s">
        <v>184</v>
      </c>
      <c r="L72" s="78" t="s">
        <v>131</v>
      </c>
      <c r="M72" s="78" t="s">
        <v>87</v>
      </c>
    </row>
    <row r="73" spans="1:13" x14ac:dyDescent="0.25">
      <c r="A73" s="13"/>
      <c r="B73" s="53" t="s">
        <v>114</v>
      </c>
      <c r="C73" s="13"/>
      <c r="D73" s="77">
        <v>1999.28</v>
      </c>
      <c r="E73" s="13"/>
      <c r="F73" s="20"/>
      <c r="G73" s="62"/>
      <c r="H73" s="111">
        <v>633.30688999999995</v>
      </c>
      <c r="I73" s="13"/>
      <c r="J73" s="13"/>
      <c r="K73" s="13"/>
      <c r="L73" s="13"/>
      <c r="M73" s="78"/>
    </row>
    <row r="74" spans="1:13" ht="16.5" customHeight="1" x14ac:dyDescent="0.25">
      <c r="A74" s="13"/>
      <c r="B74" s="53"/>
      <c r="C74" s="13"/>
      <c r="D74" s="77"/>
      <c r="E74" s="13"/>
      <c r="F74" s="20"/>
      <c r="G74" s="62"/>
      <c r="H74" s="77"/>
      <c r="I74" s="13"/>
      <c r="J74" s="13"/>
      <c r="K74" s="13"/>
      <c r="L74" s="13"/>
      <c r="M74" s="78"/>
    </row>
    <row r="75" spans="1:13" s="23" customFormat="1" ht="11.25" x14ac:dyDescent="0.2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s="23" customFormat="1" ht="11.25" x14ac:dyDescent="0.2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x14ac:dyDescent="0.25">
      <c r="A77" s="15"/>
      <c r="B77" s="82" t="s">
        <v>5</v>
      </c>
      <c r="C77" s="18"/>
      <c r="D77" s="77">
        <f>D73+D71+D50+D30+D20</f>
        <v>61831.549999999996</v>
      </c>
      <c r="E77" s="18"/>
      <c r="F77" s="18"/>
      <c r="G77" s="15"/>
      <c r="H77" s="77">
        <f>H73+H71+H67+H30+H20</f>
        <v>52311.343320000007</v>
      </c>
      <c r="I77" s="15"/>
      <c r="J77" s="18"/>
      <c r="K77" s="18"/>
      <c r="L77" s="18"/>
      <c r="M77" s="18"/>
    </row>
    <row r="78" spans="1:13" ht="18.75" x14ac:dyDescent="0.3">
      <c r="A78" s="7"/>
      <c r="B78" s="8" t="s">
        <v>10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8.75" x14ac:dyDescent="0.3">
      <c r="A79" s="26">
        <v>1</v>
      </c>
      <c r="B79" s="27" t="s">
        <v>49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8.75" x14ac:dyDescent="0.3">
      <c r="A80" s="26">
        <v>2</v>
      </c>
      <c r="B80" s="27" t="s">
        <v>50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4" ht="18.75" x14ac:dyDescent="0.3">
      <c r="A81" s="26">
        <v>3</v>
      </c>
      <c r="B81" s="27" t="s">
        <v>127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4" ht="18.75" x14ac:dyDescent="0.3">
      <c r="A82" s="26">
        <v>4</v>
      </c>
      <c r="B82" s="27" t="s">
        <v>128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4" ht="18.75" x14ac:dyDescent="0.3">
      <c r="A83" s="26">
        <v>5</v>
      </c>
      <c r="B83" s="27" t="s">
        <v>129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4" ht="18.75" x14ac:dyDescent="0.3">
      <c r="A84" s="26"/>
      <c r="B84" s="27"/>
      <c r="C84" s="9"/>
      <c r="D84" s="9"/>
      <c r="E84" s="9"/>
      <c r="F84" s="9"/>
      <c r="G84" s="9"/>
      <c r="H84" s="83"/>
      <c r="I84" s="9"/>
      <c r="J84" s="9"/>
      <c r="K84" s="9"/>
      <c r="L84" s="9"/>
      <c r="M84" s="9"/>
    </row>
    <row r="86" spans="1:14" ht="18" x14ac:dyDescent="0.25">
      <c r="B86" s="202" t="s">
        <v>185</v>
      </c>
      <c r="C86" s="202"/>
      <c r="D86" s="202"/>
      <c r="E86" s="202"/>
      <c r="F86" s="202"/>
      <c r="I86" s="55" t="s">
        <v>94</v>
      </c>
      <c r="J86" s="45"/>
    </row>
    <row r="87" spans="1:14" s="23" customFormat="1" ht="25.5" customHeight="1" x14ac:dyDescent="0.25">
      <c r="B87" s="5"/>
      <c r="C87" s="44"/>
      <c r="I87" s="28"/>
    </row>
    <row r="88" spans="1:14" ht="28.5" customHeight="1" x14ac:dyDescent="0.25">
      <c r="B88" s="84" t="s">
        <v>95</v>
      </c>
      <c r="C88" s="5"/>
      <c r="I88" s="84" t="s">
        <v>218</v>
      </c>
      <c r="J88" s="5"/>
      <c r="K88" s="5"/>
      <c r="L88" s="5"/>
      <c r="M88" s="85"/>
      <c r="N88" s="5"/>
    </row>
    <row r="89" spans="1:14" s="23" customFormat="1" ht="27.75" customHeight="1" x14ac:dyDescent="0.25">
      <c r="C89" s="44"/>
      <c r="I89" s="44"/>
      <c r="J89" s="44"/>
      <c r="K89" s="193" t="s">
        <v>219</v>
      </c>
      <c r="L89" s="193"/>
      <c r="M89" s="193"/>
      <c r="N89" s="44"/>
    </row>
    <row r="90" spans="1:14" x14ac:dyDescent="0.25">
      <c r="B90" s="28" t="s">
        <v>93</v>
      </c>
      <c r="C90" s="5"/>
    </row>
    <row r="91" spans="1:14" x14ac:dyDescent="0.25">
      <c r="B91" s="28"/>
      <c r="C91" s="5"/>
    </row>
  </sheetData>
  <mergeCells count="22">
    <mergeCell ref="G6:G9"/>
    <mergeCell ref="A30:A31"/>
    <mergeCell ref="B86:F86"/>
    <mergeCell ref="A32:A33"/>
    <mergeCell ref="A37:A41"/>
    <mergeCell ref="B12:M12"/>
    <mergeCell ref="K89:M89"/>
    <mergeCell ref="A1:M1"/>
    <mergeCell ref="D3:D9"/>
    <mergeCell ref="E3:E9"/>
    <mergeCell ref="K3:K9"/>
    <mergeCell ref="M3:M9"/>
    <mergeCell ref="F4:G5"/>
    <mergeCell ref="J3:J9"/>
    <mergeCell ref="A3:A9"/>
    <mergeCell ref="B3:B9"/>
    <mergeCell ref="C3:C9"/>
    <mergeCell ref="F3:I3"/>
    <mergeCell ref="H4:H7"/>
    <mergeCell ref="L3:L8"/>
    <mergeCell ref="I4:I7"/>
    <mergeCell ref="F6:F9"/>
  </mergeCells>
  <phoneticPr fontId="0" type="noConversion"/>
  <printOptions horizontalCentered="1" verticalCentered="1"/>
  <pageMargins left="0.19685039370078741" right="0.19685039370078741" top="0.19685039370078741" bottom="0" header="0" footer="0"/>
  <pageSetup paperSize="8" scale="40" orientation="landscape" r:id="rId1"/>
  <headerFooter differentFirst="1" alignWithMargins="0">
    <firstHeader>&amp;C                                                                                                                                                                                        Приложение 2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C1" zoomScaleNormal="100" workbookViewId="0">
      <selection activeCell="AC30" sqref="AC30"/>
    </sheetView>
  </sheetViews>
  <sheetFormatPr defaultRowHeight="12.75" x14ac:dyDescent="0.2"/>
  <cols>
    <col min="1" max="1" width="4.85546875" customWidth="1"/>
    <col min="2" max="2" width="18.5703125" customWidth="1"/>
    <col min="3" max="3" width="10.7109375" customWidth="1"/>
    <col min="8" max="8" width="7.28515625" customWidth="1"/>
    <col min="9" max="9" width="11.7109375" customWidth="1"/>
    <col min="13" max="13" width="5.28515625" customWidth="1"/>
    <col min="14" max="14" width="10.28515625" customWidth="1"/>
    <col min="15" max="15" width="10.42578125" customWidth="1"/>
    <col min="18" max="19" width="11.5703125" bestFit="1" customWidth="1"/>
    <col min="21" max="21" width="7" customWidth="1"/>
    <col min="22" max="22" width="11.140625" customWidth="1"/>
    <col min="23" max="23" width="9.5703125" bestFit="1" customWidth="1"/>
    <col min="28" max="28" width="4.7109375" customWidth="1"/>
    <col min="29" max="29" width="12.140625" customWidth="1"/>
    <col min="257" max="257" width="4.85546875" customWidth="1"/>
    <col min="258" max="258" width="17.140625" customWidth="1"/>
    <col min="513" max="513" width="4.85546875" customWidth="1"/>
    <col min="514" max="514" width="17.140625" customWidth="1"/>
    <col min="769" max="769" width="4.85546875" customWidth="1"/>
    <col min="770" max="770" width="17.140625" customWidth="1"/>
    <col min="1025" max="1025" width="4.85546875" customWidth="1"/>
    <col min="1026" max="1026" width="17.140625" customWidth="1"/>
    <col min="1281" max="1281" width="4.85546875" customWidth="1"/>
    <col min="1282" max="1282" width="17.140625" customWidth="1"/>
    <col min="1537" max="1537" width="4.85546875" customWidth="1"/>
    <col min="1538" max="1538" width="17.140625" customWidth="1"/>
    <col min="1793" max="1793" width="4.85546875" customWidth="1"/>
    <col min="1794" max="1794" width="17.140625" customWidth="1"/>
    <col min="2049" max="2049" width="4.85546875" customWidth="1"/>
    <col min="2050" max="2050" width="17.140625" customWidth="1"/>
    <col min="2305" max="2305" width="4.85546875" customWidth="1"/>
    <col min="2306" max="2306" width="17.140625" customWidth="1"/>
    <col min="2561" max="2561" width="4.85546875" customWidth="1"/>
    <col min="2562" max="2562" width="17.140625" customWidth="1"/>
    <col min="2817" max="2817" width="4.85546875" customWidth="1"/>
    <col min="2818" max="2818" width="17.140625" customWidth="1"/>
    <col min="3073" max="3073" width="4.85546875" customWidth="1"/>
    <col min="3074" max="3074" width="17.140625" customWidth="1"/>
    <col min="3329" max="3329" width="4.85546875" customWidth="1"/>
    <col min="3330" max="3330" width="17.140625" customWidth="1"/>
    <col min="3585" max="3585" width="4.85546875" customWidth="1"/>
    <col min="3586" max="3586" width="17.140625" customWidth="1"/>
    <col min="3841" max="3841" width="4.85546875" customWidth="1"/>
    <col min="3842" max="3842" width="17.140625" customWidth="1"/>
    <col min="4097" max="4097" width="4.85546875" customWidth="1"/>
    <col min="4098" max="4098" width="17.140625" customWidth="1"/>
    <col min="4353" max="4353" width="4.85546875" customWidth="1"/>
    <col min="4354" max="4354" width="17.140625" customWidth="1"/>
    <col min="4609" max="4609" width="4.85546875" customWidth="1"/>
    <col min="4610" max="4610" width="17.140625" customWidth="1"/>
    <col min="4865" max="4865" width="4.85546875" customWidth="1"/>
    <col min="4866" max="4866" width="17.140625" customWidth="1"/>
    <col min="5121" max="5121" width="4.85546875" customWidth="1"/>
    <col min="5122" max="5122" width="17.140625" customWidth="1"/>
    <col min="5377" max="5377" width="4.85546875" customWidth="1"/>
    <col min="5378" max="5378" width="17.140625" customWidth="1"/>
    <col min="5633" max="5633" width="4.85546875" customWidth="1"/>
    <col min="5634" max="5634" width="17.140625" customWidth="1"/>
    <col min="5889" max="5889" width="4.85546875" customWidth="1"/>
    <col min="5890" max="5890" width="17.140625" customWidth="1"/>
    <col min="6145" max="6145" width="4.85546875" customWidth="1"/>
    <col min="6146" max="6146" width="17.140625" customWidth="1"/>
    <col min="6401" max="6401" width="4.85546875" customWidth="1"/>
    <col min="6402" max="6402" width="17.140625" customWidth="1"/>
    <col min="6657" max="6657" width="4.85546875" customWidth="1"/>
    <col min="6658" max="6658" width="17.140625" customWidth="1"/>
    <col min="6913" max="6913" width="4.85546875" customWidth="1"/>
    <col min="6914" max="6914" width="17.140625" customWidth="1"/>
    <col min="7169" max="7169" width="4.85546875" customWidth="1"/>
    <col min="7170" max="7170" width="17.140625" customWidth="1"/>
    <col min="7425" max="7425" width="4.85546875" customWidth="1"/>
    <col min="7426" max="7426" width="17.140625" customWidth="1"/>
    <col min="7681" max="7681" width="4.85546875" customWidth="1"/>
    <col min="7682" max="7682" width="17.140625" customWidth="1"/>
    <col min="7937" max="7937" width="4.85546875" customWidth="1"/>
    <col min="7938" max="7938" width="17.140625" customWidth="1"/>
    <col min="8193" max="8193" width="4.85546875" customWidth="1"/>
    <col min="8194" max="8194" width="17.140625" customWidth="1"/>
    <col min="8449" max="8449" width="4.85546875" customWidth="1"/>
    <col min="8450" max="8450" width="17.140625" customWidth="1"/>
    <col min="8705" max="8705" width="4.85546875" customWidth="1"/>
    <col min="8706" max="8706" width="17.140625" customWidth="1"/>
    <col min="8961" max="8961" width="4.85546875" customWidth="1"/>
    <col min="8962" max="8962" width="17.140625" customWidth="1"/>
    <col min="9217" max="9217" width="4.85546875" customWidth="1"/>
    <col min="9218" max="9218" width="17.140625" customWidth="1"/>
    <col min="9473" max="9473" width="4.85546875" customWidth="1"/>
    <col min="9474" max="9474" width="17.140625" customWidth="1"/>
    <col min="9729" max="9729" width="4.85546875" customWidth="1"/>
    <col min="9730" max="9730" width="17.140625" customWidth="1"/>
    <col min="9985" max="9985" width="4.85546875" customWidth="1"/>
    <col min="9986" max="9986" width="17.140625" customWidth="1"/>
    <col min="10241" max="10241" width="4.85546875" customWidth="1"/>
    <col min="10242" max="10242" width="17.140625" customWidth="1"/>
    <col min="10497" max="10497" width="4.85546875" customWidth="1"/>
    <col min="10498" max="10498" width="17.140625" customWidth="1"/>
    <col min="10753" max="10753" width="4.85546875" customWidth="1"/>
    <col min="10754" max="10754" width="17.140625" customWidth="1"/>
    <col min="11009" max="11009" width="4.85546875" customWidth="1"/>
    <col min="11010" max="11010" width="17.140625" customWidth="1"/>
    <col min="11265" max="11265" width="4.85546875" customWidth="1"/>
    <col min="11266" max="11266" width="17.140625" customWidth="1"/>
    <col min="11521" max="11521" width="4.85546875" customWidth="1"/>
    <col min="11522" max="11522" width="17.140625" customWidth="1"/>
    <col min="11777" max="11777" width="4.85546875" customWidth="1"/>
    <col min="11778" max="11778" width="17.140625" customWidth="1"/>
    <col min="12033" max="12033" width="4.85546875" customWidth="1"/>
    <col min="12034" max="12034" width="17.140625" customWidth="1"/>
    <col min="12289" max="12289" width="4.85546875" customWidth="1"/>
    <col min="12290" max="12290" width="17.140625" customWidth="1"/>
    <col min="12545" max="12545" width="4.85546875" customWidth="1"/>
    <col min="12546" max="12546" width="17.140625" customWidth="1"/>
    <col min="12801" max="12801" width="4.85546875" customWidth="1"/>
    <col min="12802" max="12802" width="17.140625" customWidth="1"/>
    <col min="13057" max="13057" width="4.85546875" customWidth="1"/>
    <col min="13058" max="13058" width="17.140625" customWidth="1"/>
    <col min="13313" max="13313" width="4.85546875" customWidth="1"/>
    <col min="13314" max="13314" width="17.140625" customWidth="1"/>
    <col min="13569" max="13569" width="4.85546875" customWidth="1"/>
    <col min="13570" max="13570" width="17.140625" customWidth="1"/>
    <col min="13825" max="13825" width="4.85546875" customWidth="1"/>
    <col min="13826" max="13826" width="17.140625" customWidth="1"/>
    <col min="14081" max="14081" width="4.85546875" customWidth="1"/>
    <col min="14082" max="14082" width="17.140625" customWidth="1"/>
    <col min="14337" max="14337" width="4.85546875" customWidth="1"/>
    <col min="14338" max="14338" width="17.140625" customWidth="1"/>
    <col min="14593" max="14593" width="4.85546875" customWidth="1"/>
    <col min="14594" max="14594" width="17.140625" customWidth="1"/>
    <col min="14849" max="14849" width="4.85546875" customWidth="1"/>
    <col min="14850" max="14850" width="17.140625" customWidth="1"/>
    <col min="15105" max="15105" width="4.85546875" customWidth="1"/>
    <col min="15106" max="15106" width="17.140625" customWidth="1"/>
    <col min="15361" max="15361" width="4.85546875" customWidth="1"/>
    <col min="15362" max="15362" width="17.140625" customWidth="1"/>
    <col min="15617" max="15617" width="4.85546875" customWidth="1"/>
    <col min="15618" max="15618" width="17.140625" customWidth="1"/>
    <col min="15873" max="15873" width="4.85546875" customWidth="1"/>
    <col min="15874" max="15874" width="17.140625" customWidth="1"/>
    <col min="16129" max="16129" width="4.85546875" customWidth="1"/>
    <col min="16130" max="16130" width="17.140625" customWidth="1"/>
  </cols>
  <sheetData>
    <row r="1" spans="1:32" ht="20.25" customHeight="1" x14ac:dyDescent="0.3">
      <c r="A1" s="215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2" ht="20.25" customHeight="1" x14ac:dyDescent="0.2">
      <c r="A2" s="216" t="s">
        <v>187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1:32" ht="15.75" x14ac:dyDescent="0.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5"/>
    </row>
    <row r="4" spans="1:32" ht="15.75" customHeight="1" x14ac:dyDescent="0.2">
      <c r="A4" s="217" t="s">
        <v>14</v>
      </c>
      <c r="B4" s="220" t="s">
        <v>188</v>
      </c>
      <c r="C4" s="223" t="s">
        <v>189</v>
      </c>
      <c r="D4" s="224"/>
      <c r="E4" s="224"/>
      <c r="F4" s="224"/>
      <c r="G4" s="224"/>
      <c r="H4" s="224"/>
      <c r="I4" s="224"/>
      <c r="J4" s="225"/>
      <c r="K4" s="213" t="s">
        <v>190</v>
      </c>
      <c r="L4" s="223" t="s">
        <v>191</v>
      </c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127"/>
      <c r="AC4" s="227" t="s">
        <v>192</v>
      </c>
      <c r="AD4" s="230" t="s">
        <v>193</v>
      </c>
      <c r="AE4" s="128"/>
      <c r="AF4" s="128"/>
    </row>
    <row r="5" spans="1:32" ht="51" customHeight="1" x14ac:dyDescent="0.2">
      <c r="A5" s="218"/>
      <c r="B5" s="221"/>
      <c r="C5" s="231" t="s">
        <v>194</v>
      </c>
      <c r="D5" s="233" t="s">
        <v>195</v>
      </c>
      <c r="E5" s="234"/>
      <c r="F5" s="235" t="s">
        <v>196</v>
      </c>
      <c r="G5" s="235"/>
      <c r="H5" s="213" t="s">
        <v>197</v>
      </c>
      <c r="I5" s="213" t="s">
        <v>198</v>
      </c>
      <c r="J5" s="213" t="s">
        <v>199</v>
      </c>
      <c r="K5" s="226"/>
      <c r="L5" s="213" t="s">
        <v>200</v>
      </c>
      <c r="M5" s="213" t="s">
        <v>201</v>
      </c>
      <c r="N5" s="213" t="s">
        <v>202</v>
      </c>
      <c r="O5" s="213" t="s">
        <v>203</v>
      </c>
      <c r="P5" s="213" t="s">
        <v>204</v>
      </c>
      <c r="Q5" s="213" t="s">
        <v>205</v>
      </c>
      <c r="R5" s="213" t="s">
        <v>206</v>
      </c>
      <c r="S5" s="211" t="s">
        <v>57</v>
      </c>
      <c r="T5" s="208" t="s">
        <v>207</v>
      </c>
      <c r="U5" s="208" t="s">
        <v>138</v>
      </c>
      <c r="V5" s="208" t="s">
        <v>139</v>
      </c>
      <c r="W5" s="208" t="s">
        <v>60</v>
      </c>
      <c r="X5" s="208" t="s">
        <v>4</v>
      </c>
      <c r="Y5" s="208" t="s">
        <v>208</v>
      </c>
      <c r="Z5" s="208" t="s">
        <v>209</v>
      </c>
      <c r="AA5" s="208" t="s">
        <v>210</v>
      </c>
      <c r="AB5" s="208" t="s">
        <v>211</v>
      </c>
      <c r="AC5" s="228"/>
      <c r="AD5" s="230"/>
      <c r="AE5" s="128"/>
      <c r="AF5" s="128"/>
    </row>
    <row r="6" spans="1:32" ht="94.5" customHeight="1" x14ac:dyDescent="0.2">
      <c r="A6" s="219"/>
      <c r="B6" s="222"/>
      <c r="C6" s="232"/>
      <c r="D6" s="121" t="s">
        <v>212</v>
      </c>
      <c r="E6" s="121" t="s">
        <v>213</v>
      </c>
      <c r="F6" s="122" t="s">
        <v>212</v>
      </c>
      <c r="G6" s="122" t="s">
        <v>213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2"/>
      <c r="T6" s="208"/>
      <c r="U6" s="208"/>
      <c r="V6" s="208"/>
      <c r="W6" s="208"/>
      <c r="X6" s="208"/>
      <c r="Y6" s="208"/>
      <c r="Z6" s="208"/>
      <c r="AA6" s="208"/>
      <c r="AB6" s="208"/>
      <c r="AC6" s="229"/>
      <c r="AD6" s="230"/>
      <c r="AE6" s="128"/>
      <c r="AF6" s="128"/>
    </row>
    <row r="7" spans="1:32" x14ac:dyDescent="0.2">
      <c r="A7" s="123">
        <v>1</v>
      </c>
      <c r="B7" s="123">
        <f>A7+1</f>
        <v>2</v>
      </c>
      <c r="C7" s="123">
        <v>2</v>
      </c>
      <c r="D7" s="123">
        <f>C7+1</f>
        <v>3</v>
      </c>
      <c r="E7" s="123">
        <v>3</v>
      </c>
      <c r="F7" s="123">
        <f>E7+1</f>
        <v>4</v>
      </c>
      <c r="G7" s="123">
        <v>4</v>
      </c>
      <c r="H7" s="123">
        <f>G7+1</f>
        <v>5</v>
      </c>
      <c r="I7" s="123">
        <v>5</v>
      </c>
      <c r="J7" s="123">
        <f>I7+1</f>
        <v>6</v>
      </c>
      <c r="K7" s="123">
        <v>6</v>
      </c>
      <c r="L7" s="123">
        <f>K7+1</f>
        <v>7</v>
      </c>
      <c r="M7" s="123">
        <v>7</v>
      </c>
      <c r="N7" s="123">
        <f>M7+1</f>
        <v>8</v>
      </c>
      <c r="O7" s="123">
        <v>8</v>
      </c>
      <c r="P7" s="123">
        <f>O7+1</f>
        <v>9</v>
      </c>
      <c r="Q7" s="123">
        <v>9</v>
      </c>
      <c r="R7" s="123">
        <f>Q7+1</f>
        <v>10</v>
      </c>
      <c r="S7" s="123">
        <v>10</v>
      </c>
      <c r="T7" s="123">
        <f>S7+1</f>
        <v>11</v>
      </c>
      <c r="U7" s="123">
        <v>11</v>
      </c>
      <c r="V7" s="123">
        <f>U7+1</f>
        <v>12</v>
      </c>
      <c r="W7" s="123">
        <v>12</v>
      </c>
      <c r="X7" s="123">
        <f>W7+1</f>
        <v>13</v>
      </c>
      <c r="Y7" s="123">
        <v>13</v>
      </c>
      <c r="Z7" s="123">
        <f>Y7+1</f>
        <v>14</v>
      </c>
      <c r="AA7" s="123">
        <v>14</v>
      </c>
      <c r="AB7" s="123">
        <f>AA7+1</f>
        <v>15</v>
      </c>
      <c r="AC7" s="123">
        <v>15</v>
      </c>
      <c r="AD7" s="123">
        <f>AC7+1</f>
        <v>16</v>
      </c>
      <c r="AE7" s="128"/>
      <c r="AF7" s="128"/>
    </row>
    <row r="8" spans="1:32" ht="51" x14ac:dyDescent="0.2">
      <c r="A8" s="124">
        <v>1</v>
      </c>
      <c r="B8" s="141" t="s">
        <v>98</v>
      </c>
      <c r="C8" s="125">
        <v>3106.1</v>
      </c>
      <c r="D8" s="125">
        <v>2786.5</v>
      </c>
      <c r="E8" s="124">
        <v>2315.4</v>
      </c>
      <c r="F8" s="124">
        <v>46</v>
      </c>
      <c r="G8" s="124">
        <v>46</v>
      </c>
      <c r="H8" s="124">
        <v>159</v>
      </c>
      <c r="I8" s="117" t="s">
        <v>233</v>
      </c>
      <c r="J8" s="126">
        <v>1953</v>
      </c>
      <c r="K8" s="124">
        <v>3501000</v>
      </c>
      <c r="L8" s="124">
        <v>920.75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>
        <v>920.75</v>
      </c>
      <c r="AD8" s="151" t="s">
        <v>131</v>
      </c>
      <c r="AE8" s="128"/>
      <c r="AF8" s="128"/>
    </row>
    <row r="9" spans="1:32" ht="45" x14ac:dyDescent="0.2">
      <c r="A9" s="124">
        <v>2</v>
      </c>
      <c r="B9" s="142" t="s">
        <v>220</v>
      </c>
      <c r="C9" s="125">
        <v>2291.6999999999998</v>
      </c>
      <c r="D9" s="125">
        <v>1914.8</v>
      </c>
      <c r="E9" s="124">
        <v>1194.9000000000001</v>
      </c>
      <c r="F9" s="124">
        <v>24</v>
      </c>
      <c r="G9" s="124">
        <v>24</v>
      </c>
      <c r="H9" s="124">
        <v>150</v>
      </c>
      <c r="I9" s="118" t="s">
        <v>234</v>
      </c>
      <c r="J9" s="129">
        <v>1911</v>
      </c>
      <c r="K9" s="124">
        <v>3501000</v>
      </c>
      <c r="L9" s="124"/>
      <c r="M9" s="124"/>
      <c r="N9" s="124"/>
      <c r="O9" s="124"/>
      <c r="P9" s="124"/>
      <c r="Q9" s="124"/>
      <c r="R9" s="130"/>
      <c r="S9" s="124"/>
      <c r="T9" s="124"/>
      <c r="U9" s="124"/>
      <c r="V9" s="130">
        <v>633.30688999999995</v>
      </c>
      <c r="W9" s="124"/>
      <c r="X9" s="124"/>
      <c r="Y9" s="124"/>
      <c r="Z9" s="124"/>
      <c r="AA9" s="124"/>
      <c r="AB9" s="124"/>
      <c r="AC9" s="130">
        <v>633.30688999999995</v>
      </c>
      <c r="AD9" s="151" t="s">
        <v>131</v>
      </c>
      <c r="AE9" s="128"/>
      <c r="AF9" s="128"/>
    </row>
    <row r="10" spans="1:32" ht="45" x14ac:dyDescent="0.2">
      <c r="A10" s="124">
        <v>3</v>
      </c>
      <c r="B10" s="142" t="s">
        <v>223</v>
      </c>
      <c r="C10" s="125">
        <v>921.07</v>
      </c>
      <c r="D10" s="125">
        <v>856.85</v>
      </c>
      <c r="E10" s="124">
        <v>729.8</v>
      </c>
      <c r="F10" s="124">
        <v>12</v>
      </c>
      <c r="G10" s="124">
        <v>11</v>
      </c>
      <c r="H10" s="124">
        <v>31</v>
      </c>
      <c r="I10" s="118" t="s">
        <v>235</v>
      </c>
      <c r="J10" s="131">
        <v>1900</v>
      </c>
      <c r="K10" s="124">
        <v>3501000</v>
      </c>
      <c r="L10" s="124"/>
      <c r="M10" s="124"/>
      <c r="N10" s="124"/>
      <c r="O10" s="124"/>
      <c r="P10" s="124"/>
      <c r="Q10" s="124"/>
      <c r="R10" s="124">
        <v>1029.99017</v>
      </c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>
        <v>1029.99017</v>
      </c>
      <c r="AD10" s="151" t="s">
        <v>131</v>
      </c>
      <c r="AE10" s="128"/>
      <c r="AF10" s="128"/>
    </row>
    <row r="11" spans="1:32" ht="25.5" x14ac:dyDescent="0.2">
      <c r="A11" s="124">
        <v>4</v>
      </c>
      <c r="B11" s="142" t="s">
        <v>240</v>
      </c>
      <c r="C11" s="125"/>
      <c r="D11" s="125"/>
      <c r="E11" s="124"/>
      <c r="F11" s="124"/>
      <c r="G11" s="124"/>
      <c r="H11" s="124"/>
      <c r="I11" s="118" t="s">
        <v>235</v>
      </c>
      <c r="J11" s="131">
        <v>1880</v>
      </c>
      <c r="K11" s="124">
        <v>3500995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53">
        <v>946.48599999999999</v>
      </c>
      <c r="W11" s="124"/>
      <c r="X11" s="124"/>
      <c r="Y11" s="124"/>
      <c r="Z11" s="124"/>
      <c r="AA11" s="124"/>
      <c r="AB11" s="124"/>
      <c r="AC11" s="153">
        <v>946.48599999999999</v>
      </c>
      <c r="AD11" s="151"/>
      <c r="AE11" s="128"/>
      <c r="AF11" s="128"/>
    </row>
    <row r="12" spans="1:32" ht="25.5" x14ac:dyDescent="0.2">
      <c r="A12" s="124">
        <v>5</v>
      </c>
      <c r="B12" s="142" t="s">
        <v>241</v>
      </c>
      <c r="C12" s="125"/>
      <c r="D12" s="125"/>
      <c r="E12" s="124"/>
      <c r="F12" s="124"/>
      <c r="G12" s="124"/>
      <c r="H12" s="124"/>
      <c r="I12" s="145" t="s">
        <v>243</v>
      </c>
      <c r="J12" s="131">
        <v>1960</v>
      </c>
      <c r="K12" s="124">
        <v>3500995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>
        <v>2793.3119999999999</v>
      </c>
      <c r="W12" s="124"/>
      <c r="X12" s="124"/>
      <c r="Y12" s="124"/>
      <c r="Z12" s="124"/>
      <c r="AA12" s="124"/>
      <c r="AB12" s="124"/>
      <c r="AC12" s="124">
        <v>2793.3119999999999</v>
      </c>
      <c r="AD12" s="151"/>
      <c r="AE12" s="128"/>
      <c r="AF12" s="128"/>
    </row>
    <row r="13" spans="1:32" ht="51" x14ac:dyDescent="0.2">
      <c r="A13" s="124">
        <v>6</v>
      </c>
      <c r="B13" s="141" t="s">
        <v>96</v>
      </c>
      <c r="C13" s="125">
        <v>5553.14</v>
      </c>
      <c r="D13" s="125">
        <v>4737.5</v>
      </c>
      <c r="E13" s="124">
        <v>4308.7</v>
      </c>
      <c r="F13" s="124">
        <v>81</v>
      </c>
      <c r="G13" s="124">
        <v>80</v>
      </c>
      <c r="H13" s="124">
        <v>212</v>
      </c>
      <c r="I13" s="119" t="s">
        <v>233</v>
      </c>
      <c r="J13" s="126">
        <v>1940</v>
      </c>
      <c r="K13" s="124">
        <v>3501000</v>
      </c>
      <c r="L13" s="124"/>
      <c r="M13" s="124"/>
      <c r="N13" s="124">
        <v>767.11886000000004</v>
      </c>
      <c r="O13" s="124">
        <v>806.10113999999999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>
        <f>O13+N13</f>
        <v>1573.22</v>
      </c>
      <c r="AD13" s="151" t="s">
        <v>131</v>
      </c>
      <c r="AE13" s="128"/>
      <c r="AF13" s="128"/>
    </row>
    <row r="14" spans="1:32" ht="45" x14ac:dyDescent="0.2">
      <c r="A14" s="124">
        <v>7</v>
      </c>
      <c r="B14" s="142" t="s">
        <v>224</v>
      </c>
      <c r="C14" s="125">
        <v>477</v>
      </c>
      <c r="D14" s="125">
        <v>436</v>
      </c>
      <c r="E14" s="124">
        <v>335.8</v>
      </c>
      <c r="F14" s="124">
        <v>6</v>
      </c>
      <c r="G14" s="124">
        <v>6</v>
      </c>
      <c r="H14" s="124">
        <v>28</v>
      </c>
      <c r="I14" s="118" t="s">
        <v>235</v>
      </c>
      <c r="J14" s="131">
        <v>1900</v>
      </c>
      <c r="K14" s="124">
        <v>3501000</v>
      </c>
      <c r="L14" s="124"/>
      <c r="M14" s="124"/>
      <c r="N14" s="124"/>
      <c r="O14" s="124"/>
      <c r="P14" s="124"/>
      <c r="Q14" s="124"/>
      <c r="R14" s="130">
        <v>1032.51747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30">
        <v>1032.51747</v>
      </c>
      <c r="AD14" s="151" t="s">
        <v>131</v>
      </c>
      <c r="AE14" s="128"/>
      <c r="AF14" s="128"/>
    </row>
    <row r="15" spans="1:32" ht="45" x14ac:dyDescent="0.2">
      <c r="A15" s="124">
        <v>8</v>
      </c>
      <c r="B15" s="142" t="s">
        <v>225</v>
      </c>
      <c r="C15" s="125">
        <v>864.01</v>
      </c>
      <c r="D15" s="125">
        <v>782.99</v>
      </c>
      <c r="E15" s="124">
        <v>533.69000000000005</v>
      </c>
      <c r="F15" s="124">
        <v>14</v>
      </c>
      <c r="G15" s="124">
        <v>14</v>
      </c>
      <c r="H15" s="124">
        <v>45</v>
      </c>
      <c r="I15" s="118" t="s">
        <v>235</v>
      </c>
      <c r="J15" s="131">
        <v>1900</v>
      </c>
      <c r="K15" s="124">
        <v>3501000</v>
      </c>
      <c r="L15" s="124"/>
      <c r="M15" s="124"/>
      <c r="N15" s="124"/>
      <c r="O15" s="124"/>
      <c r="P15" s="124"/>
      <c r="Q15" s="124"/>
      <c r="R15" s="130">
        <v>1261.73164</v>
      </c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30">
        <v>1261.73164</v>
      </c>
      <c r="AD15" s="151" t="s">
        <v>131</v>
      </c>
      <c r="AE15" s="128"/>
      <c r="AF15" s="128"/>
    </row>
    <row r="16" spans="1:32" ht="45" x14ac:dyDescent="0.2">
      <c r="A16" s="124">
        <v>9</v>
      </c>
      <c r="B16" s="143" t="s">
        <v>112</v>
      </c>
      <c r="C16" s="125">
        <v>1645.07</v>
      </c>
      <c r="D16" s="125">
        <v>1471.7</v>
      </c>
      <c r="E16" s="124">
        <v>1037.9000000000001</v>
      </c>
      <c r="F16" s="124">
        <v>21</v>
      </c>
      <c r="G16" s="124">
        <v>19</v>
      </c>
      <c r="H16" s="124">
        <v>55</v>
      </c>
      <c r="I16" s="120" t="s">
        <v>235</v>
      </c>
      <c r="J16" s="132">
        <v>1900</v>
      </c>
      <c r="K16" s="124">
        <v>3501000</v>
      </c>
      <c r="L16" s="124"/>
      <c r="M16" s="124"/>
      <c r="N16" s="124"/>
      <c r="O16" s="124"/>
      <c r="P16" s="124"/>
      <c r="Q16" s="124"/>
      <c r="R16" s="124">
        <v>1647.77315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>
        <v>1647.77315</v>
      </c>
      <c r="AD16" s="151" t="s">
        <v>131</v>
      </c>
      <c r="AE16" s="128"/>
      <c r="AF16" s="128"/>
    </row>
    <row r="17" spans="1:32" ht="51" x14ac:dyDescent="0.2">
      <c r="A17" s="124">
        <v>10</v>
      </c>
      <c r="B17" s="143" t="s">
        <v>221</v>
      </c>
      <c r="C17" s="125">
        <v>13727</v>
      </c>
      <c r="D17" s="125">
        <v>11219.1</v>
      </c>
      <c r="E17" s="124">
        <v>6258.1</v>
      </c>
      <c r="F17" s="124">
        <v>236</v>
      </c>
      <c r="G17" s="124">
        <v>236</v>
      </c>
      <c r="H17" s="124">
        <v>732</v>
      </c>
      <c r="I17" s="117" t="s">
        <v>236</v>
      </c>
      <c r="J17" s="126">
        <v>1983</v>
      </c>
      <c r="K17" s="124">
        <v>3501000</v>
      </c>
      <c r="L17" s="124"/>
      <c r="M17" s="124"/>
      <c r="N17" s="124"/>
      <c r="O17" s="124"/>
      <c r="P17" s="124"/>
      <c r="Q17" s="124"/>
      <c r="R17" s="124"/>
      <c r="S17" s="130">
        <v>11284.54297</v>
      </c>
      <c r="T17" s="124"/>
      <c r="U17" s="124"/>
      <c r="V17" s="124"/>
      <c r="W17" s="124"/>
      <c r="X17" s="124"/>
      <c r="Y17" s="124"/>
      <c r="Z17" s="124"/>
      <c r="AA17" s="124"/>
      <c r="AB17" s="124"/>
      <c r="AC17" s="130">
        <v>11284.54297</v>
      </c>
      <c r="AD17" s="151" t="s">
        <v>131</v>
      </c>
      <c r="AE17" s="128"/>
      <c r="AF17" s="128"/>
    </row>
    <row r="18" spans="1:32" ht="45" x14ac:dyDescent="0.2">
      <c r="A18" s="124">
        <v>11</v>
      </c>
      <c r="B18" s="142" t="s">
        <v>226</v>
      </c>
      <c r="C18" s="125">
        <v>2562.0300000000002</v>
      </c>
      <c r="D18" s="125">
        <v>2206.09</v>
      </c>
      <c r="E18" s="124">
        <v>1296.4000000000001</v>
      </c>
      <c r="F18" s="124">
        <v>27</v>
      </c>
      <c r="G18" s="124">
        <v>25</v>
      </c>
      <c r="H18" s="124">
        <v>79</v>
      </c>
      <c r="I18" s="118" t="s">
        <v>235</v>
      </c>
      <c r="J18" s="129">
        <v>1900</v>
      </c>
      <c r="K18" s="124">
        <v>3501000</v>
      </c>
      <c r="L18" s="124"/>
      <c r="M18" s="124"/>
      <c r="N18" s="124"/>
      <c r="O18" s="124"/>
      <c r="P18" s="124"/>
      <c r="Q18" s="124"/>
      <c r="R18" s="130">
        <v>2707.5660899999998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30">
        <v>2707.5660899999998</v>
      </c>
      <c r="AD18" s="151" t="s">
        <v>131</v>
      </c>
      <c r="AE18" s="128"/>
      <c r="AF18" s="128"/>
    </row>
    <row r="19" spans="1:32" ht="48.75" customHeight="1" x14ac:dyDescent="0.2">
      <c r="A19" s="124">
        <v>12</v>
      </c>
      <c r="B19" s="142" t="s">
        <v>227</v>
      </c>
      <c r="C19" s="125">
        <v>2366.7800000000002</v>
      </c>
      <c r="D19" s="125">
        <v>2080.3000000000002</v>
      </c>
      <c r="E19" s="124">
        <v>1888.8</v>
      </c>
      <c r="F19" s="124">
        <v>37</v>
      </c>
      <c r="G19" s="124">
        <v>37</v>
      </c>
      <c r="H19" s="124">
        <v>98</v>
      </c>
      <c r="I19" s="118" t="s">
        <v>233</v>
      </c>
      <c r="J19" s="129">
        <v>1935</v>
      </c>
      <c r="K19" s="124">
        <v>3501000</v>
      </c>
      <c r="L19" s="124"/>
      <c r="M19" s="124"/>
      <c r="N19" s="124"/>
      <c r="O19" s="124"/>
      <c r="P19" s="124"/>
      <c r="Q19" s="124"/>
      <c r="R19" s="124">
        <v>2318.7440000000001</v>
      </c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>
        <v>2318.7440000000001</v>
      </c>
      <c r="AD19" s="151" t="s">
        <v>131</v>
      </c>
      <c r="AE19" s="128"/>
      <c r="AF19" s="128"/>
    </row>
    <row r="20" spans="1:32" ht="45" x14ac:dyDescent="0.2">
      <c r="A20" s="124">
        <v>13</v>
      </c>
      <c r="B20" s="142" t="s">
        <v>238</v>
      </c>
      <c r="C20" s="125">
        <v>2460.1</v>
      </c>
      <c r="D20" s="125">
        <v>2086.6999999999998</v>
      </c>
      <c r="E20" s="124">
        <v>1972.6</v>
      </c>
      <c r="F20" s="124">
        <v>34</v>
      </c>
      <c r="G20" s="124">
        <v>31</v>
      </c>
      <c r="H20" s="124">
        <v>92</v>
      </c>
      <c r="I20" s="118" t="s">
        <v>235</v>
      </c>
      <c r="J20" s="129">
        <v>1900</v>
      </c>
      <c r="K20" s="124">
        <v>3501000</v>
      </c>
      <c r="L20" s="124"/>
      <c r="M20" s="124"/>
      <c r="N20" s="124"/>
      <c r="O20" s="124"/>
      <c r="P20" s="124"/>
      <c r="Q20" s="124"/>
      <c r="R20" s="130">
        <v>2279.7917600000001</v>
      </c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30">
        <v>2279.7917600000001</v>
      </c>
      <c r="AD20" s="151" t="s">
        <v>131</v>
      </c>
      <c r="AE20" s="128"/>
      <c r="AF20" s="128"/>
    </row>
    <row r="21" spans="1:32" ht="45" x14ac:dyDescent="0.2">
      <c r="A21" s="124">
        <v>14</v>
      </c>
      <c r="B21" s="142" t="s">
        <v>237</v>
      </c>
      <c r="C21" s="133">
        <v>716.53</v>
      </c>
      <c r="D21" s="133">
        <v>622.9</v>
      </c>
      <c r="E21" s="124">
        <v>513.1</v>
      </c>
      <c r="F21" s="124">
        <v>10</v>
      </c>
      <c r="G21" s="124">
        <v>9</v>
      </c>
      <c r="H21" s="124">
        <v>31</v>
      </c>
      <c r="I21" s="118" t="s">
        <v>235</v>
      </c>
      <c r="J21" s="129">
        <v>1900</v>
      </c>
      <c r="K21" s="124">
        <v>3501000</v>
      </c>
      <c r="L21" s="124"/>
      <c r="M21" s="124"/>
      <c r="N21" s="124"/>
      <c r="O21" s="124"/>
      <c r="P21" s="124"/>
      <c r="Q21" s="124"/>
      <c r="R21" s="130">
        <v>1097.1576500000001</v>
      </c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30">
        <v>1097.1576500000001</v>
      </c>
      <c r="AD21" s="151" t="s">
        <v>131</v>
      </c>
      <c r="AE21" s="128"/>
      <c r="AF21" s="128"/>
    </row>
    <row r="22" spans="1:32" ht="51" x14ac:dyDescent="0.2">
      <c r="A22" s="124">
        <v>15</v>
      </c>
      <c r="B22" s="142" t="s">
        <v>239</v>
      </c>
      <c r="C22" s="133"/>
      <c r="D22" s="133"/>
      <c r="E22" s="124"/>
      <c r="F22" s="124"/>
      <c r="G22" s="124"/>
      <c r="H22" s="124"/>
      <c r="I22" s="117" t="s">
        <v>236</v>
      </c>
      <c r="J22" s="129">
        <v>1981</v>
      </c>
      <c r="K22" s="124">
        <v>3500914</v>
      </c>
      <c r="L22" s="124"/>
      <c r="M22" s="124"/>
      <c r="N22" s="124"/>
      <c r="O22" s="124"/>
      <c r="P22" s="124"/>
      <c r="Q22" s="124"/>
      <c r="R22" s="130"/>
      <c r="S22" s="124"/>
      <c r="T22" s="124"/>
      <c r="U22" s="124"/>
      <c r="V22" s="124"/>
      <c r="W22" s="152">
        <v>1019.65</v>
      </c>
      <c r="X22" s="124"/>
      <c r="Y22" s="124"/>
      <c r="Z22" s="124"/>
      <c r="AA22" s="124"/>
      <c r="AB22" s="124"/>
      <c r="AC22" s="152">
        <v>1019.65</v>
      </c>
      <c r="AD22" s="151"/>
      <c r="AE22" s="128"/>
      <c r="AF22" s="128"/>
    </row>
    <row r="23" spans="1:32" ht="45" x14ac:dyDescent="0.2">
      <c r="A23" s="124">
        <v>16</v>
      </c>
      <c r="B23" s="142" t="s">
        <v>228</v>
      </c>
      <c r="C23" s="125">
        <v>842.5</v>
      </c>
      <c r="D23" s="125">
        <v>725.5</v>
      </c>
      <c r="E23" s="124">
        <v>667.4</v>
      </c>
      <c r="F23" s="124">
        <v>12</v>
      </c>
      <c r="G23" s="124">
        <v>12</v>
      </c>
      <c r="H23" s="124">
        <v>35</v>
      </c>
      <c r="I23" s="118" t="s">
        <v>235</v>
      </c>
      <c r="J23" s="129">
        <v>1870</v>
      </c>
      <c r="K23" s="124">
        <v>3501000</v>
      </c>
      <c r="L23" s="124"/>
      <c r="M23" s="124"/>
      <c r="N23" s="124"/>
      <c r="O23" s="124"/>
      <c r="P23" s="124"/>
      <c r="Q23" s="124"/>
      <c r="R23" s="124">
        <v>1823.69</v>
      </c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>
        <v>1823.69</v>
      </c>
      <c r="AD23" s="151" t="s">
        <v>131</v>
      </c>
      <c r="AE23" s="128"/>
      <c r="AF23" s="128"/>
    </row>
    <row r="24" spans="1:32" ht="45" x14ac:dyDescent="0.2">
      <c r="A24" s="124">
        <v>17</v>
      </c>
      <c r="B24" s="142" t="s">
        <v>229</v>
      </c>
      <c r="C24" s="125">
        <v>492.03</v>
      </c>
      <c r="D24" s="125">
        <v>441.4</v>
      </c>
      <c r="E24" s="124">
        <v>350</v>
      </c>
      <c r="F24" s="124">
        <v>6</v>
      </c>
      <c r="G24" s="124">
        <v>6</v>
      </c>
      <c r="H24" s="124">
        <v>7</v>
      </c>
      <c r="I24" s="118" t="s">
        <v>235</v>
      </c>
      <c r="J24" s="129">
        <v>1873</v>
      </c>
      <c r="K24" s="124">
        <v>3501000</v>
      </c>
      <c r="L24" s="124"/>
      <c r="M24" s="124"/>
      <c r="N24" s="124"/>
      <c r="O24" s="124"/>
      <c r="P24" s="124"/>
      <c r="Q24" s="124"/>
      <c r="R24" s="124">
        <v>1010.389</v>
      </c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>
        <v>1010.389</v>
      </c>
      <c r="AD24" s="151" t="s">
        <v>131</v>
      </c>
      <c r="AE24" s="128"/>
      <c r="AF24" s="128"/>
    </row>
    <row r="25" spans="1:32" ht="45" x14ac:dyDescent="0.2">
      <c r="A25" s="124">
        <v>18</v>
      </c>
      <c r="B25" s="142" t="s">
        <v>230</v>
      </c>
      <c r="C25" s="125">
        <v>638.79999999999995</v>
      </c>
      <c r="D25" s="125">
        <v>587.6</v>
      </c>
      <c r="E25" s="124">
        <v>393.6</v>
      </c>
      <c r="F25" s="124">
        <v>7</v>
      </c>
      <c r="G25" s="124">
        <v>6</v>
      </c>
      <c r="H25" s="124">
        <v>19</v>
      </c>
      <c r="I25" s="118" t="s">
        <v>235</v>
      </c>
      <c r="J25" s="129">
        <v>1900</v>
      </c>
      <c r="K25" s="124">
        <v>3501000</v>
      </c>
      <c r="L25" s="124"/>
      <c r="M25" s="124"/>
      <c r="N25" s="124"/>
      <c r="O25" s="124"/>
      <c r="P25" s="124"/>
      <c r="Q25" s="124"/>
      <c r="R25" s="124">
        <v>722.51199999999994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>
        <v>722.51199999999994</v>
      </c>
      <c r="AD25" s="151" t="s">
        <v>131</v>
      </c>
      <c r="AE25" s="128"/>
      <c r="AF25" s="128"/>
    </row>
    <row r="26" spans="1:32" ht="45" x14ac:dyDescent="0.2">
      <c r="A26" s="124">
        <v>19</v>
      </c>
      <c r="B26" s="142" t="s">
        <v>231</v>
      </c>
      <c r="C26" s="125">
        <v>2063.63</v>
      </c>
      <c r="D26" s="125">
        <v>1661.4</v>
      </c>
      <c r="E26" s="124">
        <v>906.4</v>
      </c>
      <c r="F26" s="124">
        <v>20</v>
      </c>
      <c r="G26" s="124">
        <v>18</v>
      </c>
      <c r="H26" s="124">
        <v>61</v>
      </c>
      <c r="I26" s="118" t="s">
        <v>235</v>
      </c>
      <c r="J26" s="129">
        <v>1783</v>
      </c>
      <c r="K26" s="124">
        <v>3501000</v>
      </c>
      <c r="L26" s="124"/>
      <c r="M26" s="124"/>
      <c r="N26" s="124"/>
      <c r="O26" s="124"/>
      <c r="P26" s="124"/>
      <c r="Q26" s="124"/>
      <c r="R26" s="130">
        <v>2193.4751700000002</v>
      </c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30">
        <v>2193.4751700000002</v>
      </c>
      <c r="AD26" s="151" t="s">
        <v>131</v>
      </c>
      <c r="AE26" s="128"/>
      <c r="AF26" s="128"/>
    </row>
    <row r="27" spans="1:32" ht="51" x14ac:dyDescent="0.2">
      <c r="A27" s="124">
        <v>20</v>
      </c>
      <c r="B27" s="144" t="s">
        <v>222</v>
      </c>
      <c r="C27" s="125">
        <v>16938.689999999999</v>
      </c>
      <c r="D27" s="125">
        <v>13770.09</v>
      </c>
      <c r="E27" s="124">
        <v>12346</v>
      </c>
      <c r="F27" s="124">
        <v>280</v>
      </c>
      <c r="G27" s="124">
        <v>278</v>
      </c>
      <c r="H27" s="124">
        <v>804</v>
      </c>
      <c r="I27" s="117" t="s">
        <v>236</v>
      </c>
      <c r="J27" s="126">
        <v>1984</v>
      </c>
      <c r="K27" s="124">
        <v>3501000</v>
      </c>
      <c r="L27" s="124"/>
      <c r="M27" s="124"/>
      <c r="N27" s="124"/>
      <c r="O27" s="124"/>
      <c r="P27" s="124"/>
      <c r="Q27" s="124"/>
      <c r="R27" s="124"/>
      <c r="S27" s="124">
        <v>15012.79636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>
        <v>15012.79636</v>
      </c>
      <c r="AD27" s="151" t="s">
        <v>131</v>
      </c>
      <c r="AE27" s="128"/>
      <c r="AF27" s="128"/>
    </row>
    <row r="28" spans="1:32" ht="45" x14ac:dyDescent="0.2">
      <c r="A28" s="124">
        <v>21</v>
      </c>
      <c r="B28" s="142" t="s">
        <v>232</v>
      </c>
      <c r="C28" s="125">
        <v>2178.6</v>
      </c>
      <c r="D28" s="125">
        <v>1953.25</v>
      </c>
      <c r="E28" s="124">
        <v>1126.8</v>
      </c>
      <c r="F28" s="124">
        <v>23</v>
      </c>
      <c r="G28" s="124">
        <v>20</v>
      </c>
      <c r="H28" s="124">
        <v>59</v>
      </c>
      <c r="I28" s="118" t="s">
        <v>235</v>
      </c>
      <c r="J28" s="129">
        <v>1900</v>
      </c>
      <c r="K28" s="124">
        <v>3501000</v>
      </c>
      <c r="L28" s="124"/>
      <c r="M28" s="124"/>
      <c r="N28" s="124"/>
      <c r="O28" s="124"/>
      <c r="P28" s="124"/>
      <c r="Q28" s="124"/>
      <c r="R28" s="124">
        <v>2741.739</v>
      </c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>
        <v>2741.739</v>
      </c>
      <c r="AD28" s="151" t="s">
        <v>131</v>
      </c>
      <c r="AE28" s="128"/>
      <c r="AF28" s="128"/>
    </row>
    <row r="29" spans="1:32" s="148" customFormat="1" x14ac:dyDescent="0.2">
      <c r="A29" s="209" t="s">
        <v>214</v>
      </c>
      <c r="B29" s="209"/>
      <c r="C29" s="147"/>
      <c r="D29" s="147"/>
      <c r="E29" s="147"/>
      <c r="F29" s="147"/>
      <c r="G29" s="147"/>
      <c r="H29" s="147"/>
      <c r="I29" s="147"/>
      <c r="J29" s="147"/>
      <c r="K29" s="147"/>
      <c r="L29" s="150">
        <v>920.75</v>
      </c>
      <c r="M29" s="147"/>
      <c r="N29" s="150">
        <v>767.11886000000004</v>
      </c>
      <c r="O29" s="150">
        <v>806.10113999999999</v>
      </c>
      <c r="P29" s="147"/>
      <c r="Q29" s="147"/>
      <c r="R29" s="146">
        <f>R28+R26+R25+R24+R23+R21+R20+R19+R18+R16+R15+R14+R10</f>
        <v>21867.077099999999</v>
      </c>
      <c r="S29" s="149">
        <f>S27+S17</f>
        <v>26297.339330000003</v>
      </c>
      <c r="T29" s="147"/>
      <c r="U29" s="147"/>
      <c r="V29" s="149">
        <f>V12+V11+V9</f>
        <v>4373.1048899999996</v>
      </c>
      <c r="W29" s="150">
        <v>1019.65</v>
      </c>
      <c r="X29" s="147"/>
      <c r="Y29" s="147"/>
      <c r="Z29" s="147"/>
      <c r="AA29" s="147"/>
      <c r="AB29" s="147"/>
      <c r="AC29" s="149">
        <f>AC28+AC27+AC26+AC25+AC24+AC23+AC22+AC21+AC20+AC19+AC18+AC17+AC16+AC15+AC14+AC13+AC12+AC11+AC10+AC9+AC8</f>
        <v>56051.141319999995</v>
      </c>
      <c r="AD29" s="147"/>
    </row>
    <row r="30" spans="1:32" ht="25.5" x14ac:dyDescent="0.2">
      <c r="A30" s="134"/>
      <c r="B30" s="135" t="s">
        <v>215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8"/>
      <c r="AF30" s="128"/>
    </row>
    <row r="31" spans="1:32" x14ac:dyDescent="0.2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</row>
    <row r="32" spans="1:32" x14ac:dyDescent="0.2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</row>
    <row r="33" spans="1:32" s="2" customFormat="1" x14ac:dyDescent="0.2">
      <c r="A33" s="136"/>
      <c r="B33" s="137"/>
      <c r="C33" s="137"/>
      <c r="D33" s="137"/>
      <c r="E33" s="137"/>
      <c r="F33" s="137"/>
      <c r="G33" s="137"/>
      <c r="H33" s="137"/>
      <c r="I33" s="137"/>
      <c r="J33" s="138"/>
      <c r="K33" s="139"/>
      <c r="L33" s="139"/>
      <c r="M33" s="139"/>
      <c r="N33" s="139"/>
      <c r="O33" s="139"/>
      <c r="P33" s="139"/>
      <c r="Q33" s="139"/>
      <c r="R33" s="139"/>
      <c r="S33" s="140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04"/>
      <c r="AF33" s="104"/>
    </row>
    <row r="34" spans="1:32" s="2" customFormat="1" x14ac:dyDescent="0.2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</row>
    <row r="35" spans="1:32" s="2" customFormat="1" x14ac:dyDescent="0.2">
      <c r="A35" s="210"/>
      <c r="B35" s="210"/>
      <c r="C35" s="210"/>
      <c r="D35" s="210"/>
      <c r="E35" s="210"/>
      <c r="F35" s="210"/>
      <c r="G35" s="210"/>
      <c r="H35" s="210"/>
      <c r="I35" s="210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04"/>
      <c r="AF35" s="104"/>
    </row>
    <row r="36" spans="1:32" s="2" customFormat="1" x14ac:dyDescent="0.2">
      <c r="A36" s="138"/>
      <c r="B36" s="137"/>
      <c r="C36" s="137"/>
      <c r="D36" s="137"/>
      <c r="E36" s="137"/>
      <c r="F36" s="137"/>
      <c r="G36" s="137"/>
      <c r="H36" s="137"/>
      <c r="I36" s="137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04"/>
      <c r="AF36" s="104"/>
    </row>
    <row r="37" spans="1:32" s="2" customFormat="1" x14ac:dyDescent="0.2">
      <c r="A37" s="138"/>
      <c r="B37" s="137"/>
      <c r="C37" s="137"/>
      <c r="D37" s="137"/>
      <c r="E37" s="137"/>
      <c r="F37" s="137"/>
      <c r="G37" s="137"/>
      <c r="H37" s="137"/>
      <c r="I37" s="137"/>
      <c r="J37" s="138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04"/>
      <c r="AF37" s="104"/>
    </row>
    <row r="38" spans="1:32" s="2" customFormat="1" x14ac:dyDescent="0.2">
      <c r="A38" s="104"/>
      <c r="B38" s="207" t="s">
        <v>244</v>
      </c>
      <c r="C38" s="207"/>
      <c r="D38" s="207"/>
      <c r="E38" s="207"/>
      <c r="F38" s="207"/>
      <c r="G38" s="207"/>
      <c r="H38" s="207"/>
      <c r="I38" s="207"/>
      <c r="J38" s="207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</row>
    <row r="39" spans="1:32" s="2" customFormat="1" x14ac:dyDescent="0.2">
      <c r="A39" s="104"/>
      <c r="B39" s="104" t="s">
        <v>216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  <row r="40" spans="1:32" s="2" customFormat="1" x14ac:dyDescent="0.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2" s="2" customFormat="1" x14ac:dyDescent="0.2">
      <c r="A41" s="104"/>
      <c r="B41" s="207" t="s">
        <v>245</v>
      </c>
      <c r="C41" s="207"/>
      <c r="D41" s="207"/>
      <c r="E41" s="207"/>
      <c r="F41" s="207"/>
      <c r="G41" s="207"/>
      <c r="H41" s="207"/>
      <c r="I41" s="207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2" s="2" customFormat="1" ht="15.75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2" s="2" customFormat="1" ht="15.75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11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</row>
    <row r="44" spans="1:32" s="2" customFormat="1" ht="15.75" x14ac:dyDescent="0.25">
      <c r="A44" s="54"/>
      <c r="B44" s="54" t="s">
        <v>217</v>
      </c>
      <c r="C44" s="54"/>
      <c r="D44" s="54"/>
      <c r="E44" s="54"/>
      <c r="F44" s="54"/>
      <c r="G44" s="54"/>
      <c r="H44" s="54"/>
      <c r="I44" s="54"/>
      <c r="J44" s="11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</row>
  </sheetData>
  <mergeCells count="37">
    <mergeCell ref="A1:AD1"/>
    <mergeCell ref="A2:AD2"/>
    <mergeCell ref="A4:A6"/>
    <mergeCell ref="B4:B6"/>
    <mergeCell ref="C4:J4"/>
    <mergeCell ref="K4:K6"/>
    <mergeCell ref="L4:AA4"/>
    <mergeCell ref="AC4:AC6"/>
    <mergeCell ref="AD4:AD6"/>
    <mergeCell ref="C5:C6"/>
    <mergeCell ref="P5:P6"/>
    <mergeCell ref="Q5:Q6"/>
    <mergeCell ref="R5:R6"/>
    <mergeCell ref="D5:E5"/>
    <mergeCell ref="F5:G5"/>
    <mergeCell ref="H5:H6"/>
    <mergeCell ref="I5:I6"/>
    <mergeCell ref="J5:J6"/>
    <mergeCell ref="L5:L6"/>
    <mergeCell ref="A35:I35"/>
    <mergeCell ref="Y5:Y6"/>
    <mergeCell ref="B38:J38"/>
    <mergeCell ref="B41:I41"/>
    <mergeCell ref="Z5:Z6"/>
    <mergeCell ref="AA5:AA6"/>
    <mergeCell ref="AB5:AB6"/>
    <mergeCell ref="A29:B29"/>
    <mergeCell ref="A34:AF34"/>
    <mergeCell ref="S5:S6"/>
    <mergeCell ref="T5:T6"/>
    <mergeCell ref="U5:U6"/>
    <mergeCell ref="V5:V6"/>
    <mergeCell ref="W5:W6"/>
    <mergeCell ref="X5:X6"/>
    <mergeCell ref="M5:M6"/>
    <mergeCell ref="N5:N6"/>
    <mergeCell ref="O5:O6"/>
  </mergeCells>
  <dataValidations count="2">
    <dataValidation type="whole" allowBlank="1" showInputMessage="1" showErrorMessage="1" errorTitle="Ошибка!" error="Допустимы целые числа от 0 и выше" sqref="J28 J9:J12 J14:J15 J18:J26">
      <formula1>0</formula1>
      <formula2>3000</formula2>
    </dataValidation>
    <dataValidation type="custom" allowBlank="1" showInputMessage="1" showErrorMessage="1" errorTitle="Ошибка!" error="Округлите до целых!" sqref="C14:D14">
      <formula1>MOD(C14,1)&lt;0.00001</formula1>
    </dataValidation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 Выполн к.р.  </vt:lpstr>
      <vt:lpstr>Прил 2 справка к.р. </vt:lpstr>
      <vt:lpstr>Прил. 3</vt:lpstr>
      <vt:lpstr>'Прил 1 Выполн к.р.  '!Область_печати</vt:lpstr>
      <vt:lpstr>'Прил.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zhenya</cp:lastModifiedBy>
  <cp:lastPrinted>2015-01-16T09:03:09Z</cp:lastPrinted>
  <dcterms:created xsi:type="dcterms:W3CDTF">2000-06-21T13:15:42Z</dcterms:created>
  <dcterms:modified xsi:type="dcterms:W3CDTF">2015-02-05T08:01:31Z</dcterms:modified>
</cp:coreProperties>
</file>